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8" windowWidth="15240" windowHeight="8676" activeTab="3"/>
  </bookViews>
  <sheets>
    <sheet name="NL eitank 3 bak hand" sheetId="1" r:id="rId1"/>
    <sheet name="3 bak voet mokick" sheetId="2" r:id="rId2"/>
    <sheet name="4 bak voet" sheetId="3" r:id="rId3"/>
    <sheet name="Kreidler RS indirect 5 bak" sheetId="4" r:id="rId4"/>
    <sheet name="Blad2" sheetId="5" r:id="rId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<sst xmlns="http://schemas.openxmlformats.org/spreadsheetml/2006/main" count="148" uniqueCount="39">
  <si>
    <t>SNELHEID</t>
  </si>
  <si>
    <t>diameter wiel</t>
  </si>
  <si>
    <t>per minuut</t>
  </si>
  <si>
    <t>aantal toeren</t>
  </si>
  <si>
    <t>krukas-versnelling</t>
  </si>
  <si>
    <t>vertragingfactor</t>
  </si>
  <si>
    <t>vertragingsfactor</t>
  </si>
  <si>
    <t>achtertandwiel</t>
  </si>
  <si>
    <t>voortandwiel</t>
  </si>
  <si>
    <t>omtrek wiel</t>
  </si>
  <si>
    <t>in meter</t>
  </si>
  <si>
    <t>Theoretisch!</t>
  </si>
  <si>
    <t>3 voet</t>
  </si>
  <si>
    <t>3 hand</t>
  </si>
  <si>
    <t>4 voet</t>
  </si>
  <si>
    <t>5 voet</t>
  </si>
  <si>
    <t>1e versnelling</t>
  </si>
  <si>
    <t>2e versnelling</t>
  </si>
  <si>
    <t>3e versnelling</t>
  </si>
  <si>
    <t>4e versnelling</t>
  </si>
  <si>
    <t>5e versnelling</t>
  </si>
  <si>
    <t>Met dank aan:</t>
  </si>
  <si>
    <t>Eddy Erkelens</t>
  </si>
  <si>
    <t>in cm</t>
  </si>
  <si>
    <t>versnelling-tand</t>
  </si>
  <si>
    <t>Andries</t>
  </si>
  <si>
    <t>Verhoudingen</t>
  </si>
  <si>
    <t>aantal tanden</t>
  </si>
  <si>
    <t>2.1</t>
  </si>
  <si>
    <t>primaire vertraging</t>
  </si>
  <si>
    <t>KREIDLER</t>
  </si>
  <si>
    <t>R77</t>
  </si>
  <si>
    <t>Cr6</t>
  </si>
  <si>
    <t>vV5</t>
  </si>
  <si>
    <t>5R</t>
  </si>
  <si>
    <t>5st</t>
  </si>
  <si>
    <t>4R</t>
  </si>
  <si>
    <t>4st</t>
  </si>
  <si>
    <t>6e versnelling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</si>
</sst>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);\(#,##0\)"/>
    <numFmt numFmtId="170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7.5"/>
      <name val="Arial"/>
      <family val="0"/>
    </font>
    <font>
      <sz val="10"/>
      <color indexed="26"/>
      <name val="Arial"/>
      <family val="2"/>
    </font>
    <font>
      <sz val="9"/>
      <name val="Arial"/>
      <family val="0"/>
    </font>
    <font>
      <sz val="40"/>
      <name val="Arial"/>
      <family val="2"/>
    </font>
    <font>
      <sz val="10"/>
      <color indexed="8"/>
      <name val="Arial"/>
      <family val="2"/>
    </font>
    <font>
      <b/>
      <i/>
      <u val="single"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4" fillId="2" borderId="0" xfId="15" applyFont="1" applyFill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vertical="top"/>
      <protection/>
    </xf>
    <xf numFmtId="1" fontId="0" fillId="3" borderId="0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164" fontId="0" fillId="3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 vertical="top"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/>
      <protection/>
    </xf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2" fontId="0" fillId="2" borderId="0" xfId="0" applyNumberFormat="1" applyFill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2" fontId="1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15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70" fontId="11" fillId="2" borderId="0" xfId="0" applyNumberFormat="1" applyFont="1" applyFill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1e versnelling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'NL eitank 3 bak hand'!$K$7:$L$7</c:f>
              <c:numCache/>
            </c:numRef>
          </c:val>
          <c:smooth val="0"/>
        </c:ser>
        <c:ser>
          <c:idx val="1"/>
          <c:order val="1"/>
          <c:tx>
            <c:v>2e versnelling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'NL eitank 3 bak hand'!$K$8:$L$8</c:f>
              <c:numCache/>
            </c:numRef>
          </c:val>
          <c:smooth val="0"/>
        </c:ser>
        <c:ser>
          <c:idx val="2"/>
          <c:order val="2"/>
          <c:tx>
            <c:v>3e versnelling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'NL eitank 3 bak hand'!$K$9:$L$9</c:f>
              <c:numCache/>
            </c:numRef>
          </c:val>
          <c:smooth val="0"/>
        </c:ser>
        <c:ser>
          <c:idx val="3"/>
          <c:order val="3"/>
          <c:tx>
            <c:v>4e versnelling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'NL eitank 3 bak hand'!$K$10:$L$10</c:f>
              <c:numCache/>
            </c:numRef>
          </c:val>
          <c:smooth val="0"/>
        </c:ser>
        <c:ser>
          <c:idx val="4"/>
          <c:order val="4"/>
          <c:tx>
            <c:v>5e versnelling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'NL eitank 3 bak hand'!$K$11:$L$11</c:f>
              <c:numCache/>
            </c:numRef>
          </c:val>
          <c:smooth val="0"/>
        </c:ser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crossAx val="21919388"/>
        <c:crossesAt val="0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1e versnelling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bak'!$K$5:$L$5</c:f>
              <c:numCache>
                <c:ptCount val="2"/>
                <c:pt idx="0">
                  <c:v>0</c:v>
                </c:pt>
                <c:pt idx="1">
                  <c:v>41.5718630243318</c:v>
                </c:pt>
              </c:numCache>
            </c:numRef>
          </c:val>
          <c:smooth val="0"/>
        </c:ser>
        <c:ser>
          <c:idx val="1"/>
          <c:order val="1"/>
          <c:tx>
            <c:v>2e versnelling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bak'!$K$6:$L$6</c:f>
              <c:numCache>
                <c:ptCount val="2"/>
                <c:pt idx="0">
                  <c:v>0</c:v>
                </c:pt>
                <c:pt idx="1">
                  <c:v>70.07828338387358</c:v>
                </c:pt>
              </c:numCache>
            </c:numRef>
          </c:val>
          <c:smooth val="0"/>
        </c:ser>
        <c:ser>
          <c:idx val="2"/>
          <c:order val="2"/>
          <c:tx>
            <c:v>3e versnelling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bak'!$K$7:$L$7</c:f>
              <c:numCache>
                <c:ptCount val="2"/>
                <c:pt idx="0">
                  <c:v>0</c:v>
                </c:pt>
                <c:pt idx="1">
                  <c:v>94.3361507090606</c:v>
                </c:pt>
              </c:numCache>
            </c:numRef>
          </c:val>
          <c:smooth val="0"/>
        </c:ser>
        <c:ser>
          <c:idx val="3"/>
          <c:order val="3"/>
          <c:tx>
            <c:v>4e versnelling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bak'!$K$8:$L$8</c:f>
              <c:numCache>
                <c:ptCount val="2"/>
                <c:pt idx="0">
                  <c:v>0</c:v>
                </c:pt>
                <c:pt idx="1">
                  <c:v>115.87747646152324</c:v>
                </c:pt>
              </c:numCache>
            </c:numRef>
          </c:val>
          <c:smooth val="0"/>
        </c:ser>
        <c:ser>
          <c:idx val="4"/>
          <c:order val="4"/>
          <c:tx>
            <c:v>5e versnelling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bak'!$K$9:$L$9</c:f>
              <c:numCache>
                <c:ptCount val="2"/>
                <c:pt idx="0">
                  <c:v>0</c:v>
                </c:pt>
                <c:pt idx="1">
                  <c:v>132.58053613165274</c:v>
                </c:pt>
              </c:numCache>
            </c:numRef>
          </c:val>
          <c:smooth val="0"/>
        </c:ser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crossAx val="30639974"/>
        <c:crossesAt val="0"/>
        <c:auto val="1"/>
        <c:lblOffset val="100"/>
        <c:noMultiLvlLbl val="0"/>
      </c:catAx>
      <c:valAx>
        <c:axId val="30639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56765"/>
        <c:crossesAt val="1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1e versnelling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bak'!$K$5:$L$5</c:f>
              <c:numCache>
                <c:ptCount val="2"/>
                <c:pt idx="0">
                  <c:v>0</c:v>
                </c:pt>
                <c:pt idx="1">
                  <c:v>41.5718630243318</c:v>
                </c:pt>
              </c:numCache>
            </c:numRef>
          </c:val>
          <c:smooth val="0"/>
        </c:ser>
        <c:ser>
          <c:idx val="1"/>
          <c:order val="1"/>
          <c:tx>
            <c:v>2e versnelling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bak'!$K$6:$L$6</c:f>
              <c:numCache>
                <c:ptCount val="2"/>
                <c:pt idx="0">
                  <c:v>0</c:v>
                </c:pt>
                <c:pt idx="1">
                  <c:v>70.07828338387358</c:v>
                </c:pt>
              </c:numCache>
            </c:numRef>
          </c:val>
          <c:smooth val="0"/>
        </c:ser>
        <c:ser>
          <c:idx val="2"/>
          <c:order val="2"/>
          <c:tx>
            <c:v>3e versnelling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bak'!$K$7:$L$7</c:f>
              <c:numCache>
                <c:ptCount val="2"/>
                <c:pt idx="0">
                  <c:v>0</c:v>
                </c:pt>
                <c:pt idx="1">
                  <c:v>94.3361507090606</c:v>
                </c:pt>
              </c:numCache>
            </c:numRef>
          </c:val>
          <c:smooth val="0"/>
        </c:ser>
        <c:ser>
          <c:idx val="3"/>
          <c:order val="3"/>
          <c:tx>
            <c:v>4e versnelling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bak'!$K$8:$L$8</c:f>
              <c:numCache>
                <c:ptCount val="2"/>
                <c:pt idx="0">
                  <c:v>0</c:v>
                </c:pt>
                <c:pt idx="1">
                  <c:v>115.87747646152324</c:v>
                </c:pt>
              </c:numCache>
            </c:numRef>
          </c:val>
          <c:smooth val="0"/>
        </c:ser>
        <c:ser>
          <c:idx val="4"/>
          <c:order val="4"/>
          <c:tx>
            <c:v>5e versnelling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bak'!$K$9:$L$9</c:f>
              <c:numCache>
                <c:ptCount val="2"/>
                <c:pt idx="0">
                  <c:v>0</c:v>
                </c:pt>
                <c:pt idx="1">
                  <c:v>132.58053613165274</c:v>
                </c:pt>
              </c:numCache>
            </c:numRef>
          </c:val>
          <c:smooth val="0"/>
        </c:ser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crossAx val="65918800"/>
        <c:crossesAt val="0"/>
        <c:auto val="1"/>
        <c:lblOffset val="100"/>
        <c:noMultiLvlLbl val="0"/>
      </c:catAx>
      <c:valAx>
        <c:axId val="65918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24311"/>
        <c:crossesAt val="1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1e versnelling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bak'!$K$5:$L$5</c:f>
              <c:numCache/>
            </c:numRef>
          </c:val>
          <c:smooth val="0"/>
        </c:ser>
        <c:ser>
          <c:idx val="1"/>
          <c:order val="1"/>
          <c:tx>
            <c:v>2e versnelling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bak'!$K$6:$L$6</c:f>
              <c:numCache/>
            </c:numRef>
          </c:val>
          <c:smooth val="0"/>
        </c:ser>
        <c:ser>
          <c:idx val="2"/>
          <c:order val="2"/>
          <c:tx>
            <c:v>3e versnelling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bak'!$K$7:$L$7</c:f>
              <c:numCache/>
            </c:numRef>
          </c:val>
          <c:smooth val="0"/>
        </c:ser>
        <c:ser>
          <c:idx val="3"/>
          <c:order val="3"/>
          <c:tx>
            <c:v>4e versnelling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bak'!$K$8:$L$8</c:f>
              <c:numCache/>
            </c:numRef>
          </c:val>
          <c:smooth val="0"/>
        </c:ser>
        <c:ser>
          <c:idx val="4"/>
          <c:order val="4"/>
          <c:tx>
            <c:v>5e versnelling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bak'!$K$9:$L$9</c:f>
              <c:numCache/>
            </c:numRef>
          </c:val>
          <c:smooth val="0"/>
        </c:ser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crossAx val="37822554"/>
        <c:crossesAt val="0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98289"/>
        <c:crossesAt val="1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1e versnelling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bak'!$J$50:$L$50</c:f>
              <c:numCache>
                <c:ptCount val="3"/>
                <c:pt idx="0">
                  <c:v>0</c:v>
                </c:pt>
                <c:pt idx="2">
                  <c:v>35.63302544942725</c:v>
                </c:pt>
              </c:numCache>
            </c:numRef>
          </c:val>
          <c:smooth val="0"/>
        </c:ser>
        <c:ser>
          <c:idx val="1"/>
          <c:order val="1"/>
          <c:tx>
            <c:v>2e versnelling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bak'!$J$51:$L$51</c:f>
              <c:numCache>
                <c:ptCount val="3"/>
                <c:pt idx="0">
                  <c:v>0</c:v>
                </c:pt>
                <c:pt idx="2">
                  <c:v>60.06710004332022</c:v>
                </c:pt>
              </c:numCache>
            </c:numRef>
          </c:val>
          <c:smooth val="0"/>
        </c:ser>
        <c:ser>
          <c:idx val="2"/>
          <c:order val="2"/>
          <c:tx>
            <c:v>3e versnelling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bak'!$J$52:$L$52</c:f>
              <c:numCache>
                <c:ptCount val="3"/>
                <c:pt idx="0">
                  <c:v>0</c:v>
                </c:pt>
                <c:pt idx="2">
                  <c:v>80.85955775062338</c:v>
                </c:pt>
              </c:numCache>
            </c:numRef>
          </c:val>
          <c:smooth val="0"/>
        </c:ser>
        <c:ser>
          <c:idx val="3"/>
          <c:order val="3"/>
          <c:tx>
            <c:v>4e versnelling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bak'!$J$53:$L$53</c:f>
              <c:numCache>
                <c:ptCount val="3"/>
                <c:pt idx="0">
                  <c:v>0</c:v>
                </c:pt>
                <c:pt idx="2">
                  <c:v>99.32355125273422</c:v>
                </c:pt>
              </c:numCache>
            </c:numRef>
          </c:val>
          <c:smooth val="0"/>
        </c:ser>
        <c:ser>
          <c:idx val="4"/>
          <c:order val="4"/>
          <c:tx>
            <c:v>5e versnelling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'Kreidler RS indirect 5 bak'!$J$54:$L$54</c:f>
              <c:numCache>
                <c:ptCount val="3"/>
                <c:pt idx="0">
                  <c:v>0</c:v>
                </c:pt>
                <c:pt idx="2">
                  <c:v>113.64045954141662</c:v>
                </c:pt>
              </c:numCache>
            </c:numRef>
          </c:val>
          <c:smooth val="0"/>
        </c:ser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crossAx val="43728004"/>
        <c:crossesAt val="0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8667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14</xdr:row>
      <xdr:rowOff>0</xdr:rowOff>
    </xdr:from>
    <xdr:to>
      <xdr:col>13</xdr:col>
      <xdr:colOff>47625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6086475" y="2686050"/>
        <a:ext cx="4895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11</xdr:row>
      <xdr:rowOff>9525</xdr:rowOff>
    </xdr:from>
    <xdr:to>
      <xdr:col>13</xdr:col>
      <xdr:colOff>9525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048375" y="1762125"/>
        <a:ext cx="4086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11</xdr:row>
      <xdr:rowOff>9525</xdr:rowOff>
    </xdr:from>
    <xdr:to>
      <xdr:col>13</xdr:col>
      <xdr:colOff>9525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048375" y="1762125"/>
        <a:ext cx="4086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11</xdr:row>
      <xdr:rowOff>9525</xdr:rowOff>
    </xdr:from>
    <xdr:to>
      <xdr:col>13</xdr:col>
      <xdr:colOff>9525</xdr:colOff>
      <xdr:row>29</xdr:row>
      <xdr:rowOff>19050</xdr:rowOff>
    </xdr:to>
    <xdr:graphicFrame>
      <xdr:nvGraphicFramePr>
        <xdr:cNvPr id="1" name="Chart 5"/>
        <xdr:cNvGraphicFramePr/>
      </xdr:nvGraphicFramePr>
      <xdr:xfrm>
        <a:off x="6048375" y="1762125"/>
        <a:ext cx="4086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495300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0297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6"/>
  <sheetViews>
    <sheetView workbookViewId="0" topLeftCell="A2">
      <selection activeCell="F35" sqref="F35"/>
    </sheetView>
  </sheetViews>
  <sheetFormatPr defaultColWidth="9.140625" defaultRowHeight="12.75"/>
  <cols>
    <col min="1" max="1" width="2.7109375" style="1" customWidth="1"/>
    <col min="2" max="2" width="1.8515625" style="1" customWidth="1"/>
    <col min="3" max="3" width="15.7109375" style="1" customWidth="1"/>
    <col min="4" max="4" width="16.140625" style="1" customWidth="1"/>
    <col min="5" max="8" width="17.57421875" style="1" customWidth="1"/>
    <col min="9" max="9" width="14.140625" style="1" customWidth="1"/>
    <col min="10" max="10" width="13.140625" style="1" customWidth="1"/>
    <col min="11" max="12" width="13.00390625" style="1" customWidth="1"/>
    <col min="13" max="13" width="4.00390625" style="1" customWidth="1"/>
    <col min="14" max="16384" width="9.140625" style="1" customWidth="1"/>
  </cols>
  <sheetData>
    <row r="2" ht="48" customHeight="1">
      <c r="C2" s="45" t="s">
        <v>30</v>
      </c>
    </row>
    <row r="3" ht="13.5" thickBot="1"/>
    <row r="4" spans="2:13" ht="9" customHeight="1">
      <c r="B4" s="2"/>
      <c r="C4" s="13"/>
      <c r="D4" s="13"/>
      <c r="E4" s="13"/>
      <c r="F4" s="13"/>
      <c r="G4" s="13"/>
      <c r="H4" s="13"/>
      <c r="I4" s="13"/>
      <c r="J4" s="13"/>
      <c r="K4" s="13"/>
      <c r="L4" s="13"/>
      <c r="M4" s="3"/>
    </row>
    <row r="5" spans="2:13" ht="12.75">
      <c r="B5" s="4"/>
      <c r="C5" s="14"/>
      <c r="D5" s="17" t="s">
        <v>3</v>
      </c>
      <c r="E5" s="17" t="s">
        <v>4</v>
      </c>
      <c r="F5" s="17" t="s">
        <v>24</v>
      </c>
      <c r="G5" s="17" t="s">
        <v>7</v>
      </c>
      <c r="H5" s="17" t="s">
        <v>8</v>
      </c>
      <c r="I5" s="17" t="s">
        <v>1</v>
      </c>
      <c r="J5" s="17" t="s">
        <v>9</v>
      </c>
      <c r="K5" s="17"/>
      <c r="L5" s="17" t="s">
        <v>0</v>
      </c>
      <c r="M5" s="5"/>
    </row>
    <row r="6" spans="2:13" ht="12.75">
      <c r="B6" s="4"/>
      <c r="C6" s="14"/>
      <c r="D6" s="18" t="s">
        <v>2</v>
      </c>
      <c r="E6" s="18" t="s">
        <v>5</v>
      </c>
      <c r="F6" s="18" t="s">
        <v>6</v>
      </c>
      <c r="G6" s="18" t="s">
        <v>27</v>
      </c>
      <c r="H6" s="18" t="s">
        <v>27</v>
      </c>
      <c r="I6" s="25" t="s">
        <v>23</v>
      </c>
      <c r="J6" s="18" t="s">
        <v>10</v>
      </c>
      <c r="K6" s="18"/>
      <c r="L6" s="18" t="s">
        <v>11</v>
      </c>
      <c r="M6" s="5"/>
    </row>
    <row r="7" spans="2:13" ht="12.75">
      <c r="B7" s="4"/>
      <c r="C7" s="16" t="s">
        <v>16</v>
      </c>
      <c r="D7" s="22">
        <v>6000</v>
      </c>
      <c r="E7" s="35">
        <v>3.67</v>
      </c>
      <c r="F7" s="37">
        <v>3.61</v>
      </c>
      <c r="G7" s="36">
        <v>36</v>
      </c>
      <c r="H7" s="22">
        <v>13</v>
      </c>
      <c r="I7" s="24">
        <v>59</v>
      </c>
      <c r="J7" s="23">
        <f>(I7*PI())/100</f>
        <v>1.853539665617978</v>
      </c>
      <c r="K7" s="33">
        <v>0</v>
      </c>
      <c r="L7" s="8">
        <f aca="true" t="shared" si="0" ref="L7:L12">(D7/E7/F7)/(G7/H7)*J7*60/1000</f>
        <v>18.187456620675025</v>
      </c>
      <c r="M7" s="5"/>
    </row>
    <row r="8" spans="2:13" ht="12.75">
      <c r="B8" s="4"/>
      <c r="C8" s="16" t="s">
        <v>17</v>
      </c>
      <c r="D8" s="19">
        <f aca="true" t="shared" si="1" ref="D8:E11">D7</f>
        <v>6000</v>
      </c>
      <c r="E8" s="20">
        <f t="shared" si="1"/>
        <v>3.67</v>
      </c>
      <c r="F8" s="38">
        <v>2</v>
      </c>
      <c r="G8" s="19">
        <f>G7</f>
        <v>36</v>
      </c>
      <c r="H8" s="19">
        <f aca="true" t="shared" si="2" ref="G8:J9">H7</f>
        <v>13</v>
      </c>
      <c r="I8" s="21">
        <f t="shared" si="2"/>
        <v>59</v>
      </c>
      <c r="J8" s="20">
        <f t="shared" si="2"/>
        <v>1.853539665617978</v>
      </c>
      <c r="K8" s="34">
        <v>0</v>
      </c>
      <c r="L8" s="8">
        <f t="shared" si="0"/>
        <v>32.82835920031842</v>
      </c>
      <c r="M8" s="5"/>
    </row>
    <row r="9" spans="2:13" ht="12.75">
      <c r="B9" s="4"/>
      <c r="C9" s="16" t="s">
        <v>18</v>
      </c>
      <c r="D9" s="19">
        <f t="shared" si="1"/>
        <v>6000</v>
      </c>
      <c r="E9" s="20">
        <f t="shared" si="1"/>
        <v>3.67</v>
      </c>
      <c r="F9" s="38">
        <v>1.31</v>
      </c>
      <c r="G9" s="19">
        <f t="shared" si="2"/>
        <v>36</v>
      </c>
      <c r="H9" s="19">
        <f t="shared" si="2"/>
        <v>13</v>
      </c>
      <c r="I9" s="21">
        <f t="shared" si="2"/>
        <v>59</v>
      </c>
      <c r="J9" s="20">
        <f t="shared" si="2"/>
        <v>1.853539665617978</v>
      </c>
      <c r="K9" s="34">
        <v>0</v>
      </c>
      <c r="L9" s="8">
        <f t="shared" si="0"/>
        <v>50.11963236689834</v>
      </c>
      <c r="M9" s="5"/>
    </row>
    <row r="10" spans="2:13" ht="12.75">
      <c r="B10" s="4"/>
      <c r="C10" s="16" t="s">
        <v>19</v>
      </c>
      <c r="D10" s="19">
        <f t="shared" si="1"/>
        <v>6000</v>
      </c>
      <c r="E10" s="20">
        <f t="shared" si="1"/>
        <v>3.67</v>
      </c>
      <c r="F10" s="38">
        <v>1.1</v>
      </c>
      <c r="G10" s="19">
        <f aca="true" t="shared" si="3" ref="G10:J11">G9</f>
        <v>36</v>
      </c>
      <c r="H10" s="19">
        <f t="shared" si="3"/>
        <v>13</v>
      </c>
      <c r="I10" s="21">
        <f t="shared" si="3"/>
        <v>59</v>
      </c>
      <c r="J10" s="20">
        <f t="shared" si="3"/>
        <v>1.853539665617978</v>
      </c>
      <c r="K10" s="34">
        <v>0</v>
      </c>
      <c r="L10" s="8">
        <f t="shared" si="0"/>
        <v>59.68792581876074</v>
      </c>
      <c r="M10" s="5"/>
    </row>
    <row r="11" spans="2:13" ht="12.75">
      <c r="B11" s="4"/>
      <c r="C11" s="16" t="s">
        <v>20</v>
      </c>
      <c r="D11" s="19">
        <f t="shared" si="1"/>
        <v>6000</v>
      </c>
      <c r="E11" s="20">
        <f t="shared" si="1"/>
        <v>3.67</v>
      </c>
      <c r="F11" s="38">
        <v>0.9</v>
      </c>
      <c r="G11" s="19">
        <f t="shared" si="3"/>
        <v>36</v>
      </c>
      <c r="H11" s="19">
        <f t="shared" si="3"/>
        <v>13</v>
      </c>
      <c r="I11" s="21">
        <f t="shared" si="3"/>
        <v>59</v>
      </c>
      <c r="J11" s="20">
        <f t="shared" si="3"/>
        <v>1.853539665617978</v>
      </c>
      <c r="K11" s="34">
        <v>0</v>
      </c>
      <c r="L11" s="8">
        <f t="shared" si="0"/>
        <v>72.9519093340409</v>
      </c>
      <c r="M11" s="5"/>
    </row>
    <row r="12" spans="2:13" ht="12.75">
      <c r="B12" s="4"/>
      <c r="C12" s="16" t="s">
        <v>38</v>
      </c>
      <c r="D12" s="19">
        <f>D11</f>
        <v>6000</v>
      </c>
      <c r="E12" s="20">
        <f>E11</f>
        <v>3.67</v>
      </c>
      <c r="F12" s="39"/>
      <c r="G12" s="19">
        <f>G11</f>
        <v>36</v>
      </c>
      <c r="H12" s="19">
        <f>H11</f>
        <v>13</v>
      </c>
      <c r="I12" s="21">
        <f>I11</f>
        <v>59</v>
      </c>
      <c r="J12" s="20">
        <f>J11</f>
        <v>1.853539665617978</v>
      </c>
      <c r="K12" s="34">
        <v>0</v>
      </c>
      <c r="L12" s="8" t="e">
        <f t="shared" si="0"/>
        <v>#DIV/0!</v>
      </c>
      <c r="M12" s="5"/>
    </row>
    <row r="13" spans="2:13" ht="13.5" thickBo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7"/>
    </row>
    <row r="15" spans="8:13" ht="12.75">
      <c r="H15" s="28"/>
      <c r="I15" s="28"/>
      <c r="J15" s="28"/>
      <c r="K15" s="28"/>
      <c r="L15" s="28"/>
      <c r="M15" s="28"/>
    </row>
    <row r="16" spans="8:13" ht="12.75">
      <c r="H16" s="28"/>
      <c r="I16" s="28"/>
      <c r="J16" s="28"/>
      <c r="K16" s="28"/>
      <c r="L16" s="28"/>
      <c r="M16" s="28"/>
    </row>
    <row r="17" spans="3:13" ht="13.5" thickBot="1">
      <c r="C17" s="32" t="s">
        <v>26</v>
      </c>
      <c r="D17" s="9" t="s">
        <v>31</v>
      </c>
      <c r="E17" s="9" t="s">
        <v>32</v>
      </c>
      <c r="F17" s="9" t="s">
        <v>33</v>
      </c>
      <c r="G17" s="9" t="s">
        <v>34</v>
      </c>
      <c r="H17" s="28"/>
      <c r="I17" s="29"/>
      <c r="J17" s="28"/>
      <c r="K17" s="28"/>
      <c r="L17" s="28"/>
      <c r="M17" s="28"/>
    </row>
    <row r="18" spans="3:13" ht="12.75">
      <c r="C18" s="43" t="s">
        <v>29</v>
      </c>
      <c r="D18" s="44">
        <v>3.95</v>
      </c>
      <c r="E18" s="44">
        <v>3.95</v>
      </c>
      <c r="F18" s="44">
        <v>3.95</v>
      </c>
      <c r="G18" s="44">
        <v>3.95</v>
      </c>
      <c r="H18" s="28"/>
      <c r="I18" s="29"/>
      <c r="J18" s="28"/>
      <c r="K18" s="28"/>
      <c r="L18" s="28"/>
      <c r="M18" s="28"/>
    </row>
    <row r="19" spans="3:13" ht="12.75">
      <c r="C19" s="41"/>
      <c r="D19" s="42"/>
      <c r="E19" s="42"/>
      <c r="F19" s="42"/>
      <c r="G19" s="42"/>
      <c r="H19" s="28"/>
      <c r="I19" s="29"/>
      <c r="J19" s="28"/>
      <c r="K19" s="28"/>
      <c r="L19" s="28"/>
      <c r="M19" s="28"/>
    </row>
    <row r="20" spans="3:13" ht="12.75">
      <c r="C20" s="1" t="s">
        <v>16</v>
      </c>
      <c r="D20" s="47">
        <v>0.39030612244897955</v>
      </c>
      <c r="E20" s="47">
        <v>0.3151029748283753</v>
      </c>
      <c r="F20" s="47">
        <v>0.3663299663299663</v>
      </c>
      <c r="G20" s="47">
        <v>0.33116883116883117</v>
      </c>
      <c r="H20" s="28"/>
      <c r="I20" s="28"/>
      <c r="J20" s="28"/>
      <c r="K20" s="28"/>
      <c r="L20" s="28"/>
      <c r="M20" s="28"/>
    </row>
    <row r="21" spans="3:13" ht="12.75">
      <c r="C21" s="1" t="s">
        <v>17</v>
      </c>
      <c r="D21" s="47">
        <v>0.5168918918918919</v>
      </c>
      <c r="E21" s="47">
        <v>0.45614906832298135</v>
      </c>
      <c r="F21" s="47">
        <v>0.5166191832858499</v>
      </c>
      <c r="G21" s="47">
        <v>0.4614285714285714</v>
      </c>
      <c r="H21" s="28"/>
      <c r="I21" s="28"/>
      <c r="J21" s="28"/>
      <c r="K21" s="28"/>
      <c r="L21" s="28"/>
      <c r="M21" s="28"/>
    </row>
    <row r="22" spans="3:13" ht="12.75">
      <c r="C22" s="1" t="s">
        <v>18</v>
      </c>
      <c r="D22" s="47">
        <v>0.6244897959183674</v>
      </c>
      <c r="E22" s="47">
        <v>0.5924592391304347</v>
      </c>
      <c r="F22" s="47">
        <v>0.6436213991769546</v>
      </c>
      <c r="G22" s="47">
        <v>0.6206349206349205</v>
      </c>
      <c r="H22" s="28"/>
      <c r="I22" s="28"/>
      <c r="J22" s="28"/>
      <c r="K22" s="28"/>
      <c r="L22" s="28"/>
      <c r="M22" s="28"/>
    </row>
    <row r="23" spans="3:13" ht="12.75">
      <c r="C23" s="1" t="s">
        <v>19</v>
      </c>
      <c r="D23" s="47">
        <v>0.7175324675324675</v>
      </c>
      <c r="E23" s="47">
        <v>0.6984782608695652</v>
      </c>
      <c r="F23" s="47">
        <v>0.7703703703703703</v>
      </c>
      <c r="G23" s="47">
        <v>0.7653679653679654</v>
      </c>
      <c r="H23" s="28"/>
      <c r="I23" s="28"/>
      <c r="J23" s="28"/>
      <c r="K23" s="28"/>
      <c r="L23" s="28"/>
      <c r="M23" s="28"/>
    </row>
    <row r="24" spans="3:13" ht="12.75">
      <c r="C24" s="1" t="s">
        <v>20</v>
      </c>
      <c r="D24" s="47">
        <v>0.796875</v>
      </c>
      <c r="E24" s="47">
        <v>0.7840062111801243</v>
      </c>
      <c r="F24" s="47">
        <v>0.85</v>
      </c>
      <c r="G24" s="47">
        <v>0.85</v>
      </c>
      <c r="H24" s="28"/>
      <c r="I24" s="28"/>
      <c r="J24" s="28"/>
      <c r="K24" s="28"/>
      <c r="L24" s="28"/>
      <c r="M24" s="28"/>
    </row>
    <row r="25" spans="3:13" ht="12.75">
      <c r="C25" s="1" t="s">
        <v>38</v>
      </c>
      <c r="D25" s="47">
        <v>0.85</v>
      </c>
      <c r="E25" s="47">
        <v>0.85</v>
      </c>
      <c r="F25" s="47"/>
      <c r="G25" s="47"/>
      <c r="H25" s="28"/>
      <c r="I25" s="28"/>
      <c r="J25" s="28"/>
      <c r="K25" s="28"/>
      <c r="L25" s="28"/>
      <c r="M25" s="28"/>
    </row>
    <row r="26" spans="3:13" ht="12.75">
      <c r="C26" s="11"/>
      <c r="D26" s="48"/>
      <c r="E26" s="49"/>
      <c r="F26" s="48"/>
      <c r="G26" s="10"/>
      <c r="H26" s="28"/>
      <c r="I26" s="28"/>
      <c r="J26" s="28"/>
      <c r="K26" s="28"/>
      <c r="L26" s="28"/>
      <c r="M26" s="28"/>
    </row>
    <row r="27" spans="3:13" ht="13.5" thickBot="1">
      <c r="C27" s="32" t="s">
        <v>26</v>
      </c>
      <c r="D27" s="9" t="s">
        <v>35</v>
      </c>
      <c r="E27" s="9" t="s">
        <v>36</v>
      </c>
      <c r="F27" s="9" t="s">
        <v>37</v>
      </c>
      <c r="G27" s="9"/>
      <c r="H27" s="28"/>
      <c r="I27" s="28"/>
      <c r="J27" s="28"/>
      <c r="K27" s="28"/>
      <c r="L27" s="28"/>
      <c r="M27" s="28"/>
    </row>
    <row r="28" spans="3:13" ht="12.75">
      <c r="C28" s="43" t="s">
        <v>29</v>
      </c>
      <c r="D28" s="44">
        <v>3.95</v>
      </c>
      <c r="E28" s="44">
        <v>3.95</v>
      </c>
      <c r="F28" s="44">
        <v>3.95</v>
      </c>
      <c r="G28" s="44"/>
      <c r="H28" s="28"/>
      <c r="I28" s="28"/>
      <c r="J28" s="28"/>
      <c r="K28" s="28"/>
      <c r="L28" s="28"/>
      <c r="M28" s="28"/>
    </row>
    <row r="29" spans="3:13" ht="12.75">
      <c r="C29" s="41"/>
      <c r="D29" s="42"/>
      <c r="E29" s="42"/>
      <c r="F29" s="42"/>
      <c r="G29" s="42"/>
      <c r="H29" s="28"/>
      <c r="I29" s="28"/>
      <c r="J29" s="28"/>
      <c r="K29" s="28"/>
      <c r="L29" s="28"/>
      <c r="M29" s="28"/>
    </row>
    <row r="30" spans="3:13" ht="12.75">
      <c r="C30" s="1" t="s">
        <v>16</v>
      </c>
      <c r="D30" s="47">
        <v>0.2548735119047619</v>
      </c>
      <c r="E30" s="47">
        <v>0.3677884615384615</v>
      </c>
      <c r="F30" s="47">
        <v>0.3303643724696356</v>
      </c>
      <c r="G30" s="40"/>
      <c r="H30" s="28"/>
      <c r="I30" s="28"/>
      <c r="J30" s="28"/>
      <c r="K30" s="28"/>
      <c r="L30" s="28"/>
      <c r="M30" s="28"/>
    </row>
    <row r="31" spans="3:13" ht="12.75">
      <c r="C31" s="1" t="s">
        <v>17</v>
      </c>
      <c r="D31" s="47">
        <v>0.44700892857142854</v>
      </c>
      <c r="E31" s="47">
        <v>0.5532544378698224</v>
      </c>
      <c r="F31" s="47">
        <v>0.5364891518737672</v>
      </c>
      <c r="G31" s="40"/>
      <c r="H31" s="28"/>
      <c r="I31" s="28"/>
      <c r="J31" s="28"/>
      <c r="K31" s="28"/>
      <c r="L31" s="28"/>
      <c r="M31" s="28"/>
    </row>
    <row r="32" spans="3:13" ht="12.75">
      <c r="C32" s="1" t="s">
        <v>18</v>
      </c>
      <c r="D32" s="47">
        <v>0.6012400793650793</v>
      </c>
      <c r="E32" s="47">
        <v>0.6892628205128204</v>
      </c>
      <c r="F32" s="47">
        <v>0.6683760683760683</v>
      </c>
      <c r="G32" s="40"/>
      <c r="H32" s="28"/>
      <c r="I32" s="28"/>
      <c r="J32" s="28"/>
      <c r="K32" s="28"/>
      <c r="L32" s="28"/>
      <c r="M32" s="28"/>
    </row>
    <row r="33" spans="3:7" ht="12.75">
      <c r="C33" s="1" t="s">
        <v>19</v>
      </c>
      <c r="D33" s="47">
        <v>0.7414502164502164</v>
      </c>
      <c r="E33" s="47">
        <v>0.85</v>
      </c>
      <c r="F33" s="47">
        <v>0.85</v>
      </c>
      <c r="G33" s="40"/>
    </row>
    <row r="34" spans="3:7" ht="12.75">
      <c r="C34" s="1" t="s">
        <v>20</v>
      </c>
      <c r="D34" s="47">
        <v>0.85</v>
      </c>
      <c r="E34" s="47"/>
      <c r="F34" s="47"/>
      <c r="G34" s="40"/>
    </row>
    <row r="35" spans="3:7" ht="12.75">
      <c r="C35" s="1" t="s">
        <v>38</v>
      </c>
      <c r="D35" s="47"/>
      <c r="E35" s="47"/>
      <c r="F35" s="47"/>
      <c r="G35" s="10"/>
    </row>
    <row r="40" spans="4:12" ht="12.75">
      <c r="D40" s="46"/>
      <c r="E40" s="46"/>
      <c r="F40" s="46"/>
      <c r="G40" s="46"/>
      <c r="H40" s="46"/>
      <c r="I40" s="46"/>
      <c r="J40" s="46"/>
      <c r="K40" s="46"/>
      <c r="L40" s="46"/>
    </row>
    <row r="41" spans="4:12" ht="12.75">
      <c r="D41" s="46"/>
      <c r="E41" s="46"/>
      <c r="F41" s="46"/>
      <c r="G41" s="46"/>
      <c r="H41" s="46"/>
      <c r="I41" s="46"/>
      <c r="J41" s="46"/>
      <c r="K41" s="46"/>
      <c r="L41" s="46"/>
    </row>
    <row r="42" spans="4:12" ht="15">
      <c r="D42" s="46"/>
      <c r="E42" s="50"/>
      <c r="F42" s="50"/>
      <c r="G42" s="50"/>
      <c r="H42" s="50"/>
      <c r="I42" s="50"/>
      <c r="J42" s="50"/>
      <c r="K42" s="50"/>
      <c r="L42" s="46"/>
    </row>
    <row r="43" spans="4:12" ht="12.75">
      <c r="D43" s="46"/>
      <c r="E43" s="51"/>
      <c r="F43" s="51"/>
      <c r="G43" s="51"/>
      <c r="H43" s="51"/>
      <c r="I43" s="51"/>
      <c r="J43" s="51"/>
      <c r="K43" s="51"/>
      <c r="L43" s="46"/>
    </row>
    <row r="44" spans="4:12" ht="12.75">
      <c r="D44" s="46"/>
      <c r="E44" s="51"/>
      <c r="F44" s="51"/>
      <c r="G44" s="51"/>
      <c r="H44" s="51"/>
      <c r="I44" s="51"/>
      <c r="J44" s="51"/>
      <c r="K44" s="51"/>
      <c r="L44" s="46"/>
    </row>
    <row r="45" spans="4:12" ht="12.75">
      <c r="D45" s="46"/>
      <c r="E45" s="51"/>
      <c r="F45" s="51"/>
      <c r="G45" s="51"/>
      <c r="H45" s="51"/>
      <c r="I45" s="51"/>
      <c r="J45" s="51"/>
      <c r="K45" s="51"/>
      <c r="L45" s="46"/>
    </row>
    <row r="46" spans="4:12" ht="12.75">
      <c r="D46" s="46"/>
      <c r="E46" s="51"/>
      <c r="F46" s="51"/>
      <c r="G46" s="51"/>
      <c r="H46" s="51"/>
      <c r="I46" s="51"/>
      <c r="J46" s="51"/>
      <c r="K46" s="51"/>
      <c r="L46" s="46"/>
    </row>
    <row r="47" spans="4:12" ht="12.75">
      <c r="D47" s="46"/>
      <c r="E47" s="51"/>
      <c r="F47" s="51"/>
      <c r="G47" s="51"/>
      <c r="H47" s="51"/>
      <c r="I47" s="51"/>
      <c r="J47" s="51"/>
      <c r="K47" s="51"/>
      <c r="L47" s="46"/>
    </row>
    <row r="48" spans="4:12" ht="12.75">
      <c r="D48" s="46"/>
      <c r="E48" s="51"/>
      <c r="F48" s="51"/>
      <c r="G48" s="51"/>
      <c r="H48" s="51"/>
      <c r="I48" s="51"/>
      <c r="J48" s="51"/>
      <c r="K48" s="51"/>
      <c r="L48" s="46"/>
    </row>
    <row r="49" spans="4:12" ht="12.75">
      <c r="D49" s="46"/>
      <c r="E49" s="46"/>
      <c r="F49" s="46"/>
      <c r="G49" s="46"/>
      <c r="H49" s="46"/>
      <c r="I49" s="46"/>
      <c r="J49" s="46"/>
      <c r="K49" s="46"/>
      <c r="L49" s="46"/>
    </row>
    <row r="50" spans="4:12" ht="12.75">
      <c r="D50" s="46"/>
      <c r="E50" s="46"/>
      <c r="F50" s="46"/>
      <c r="G50" s="46"/>
      <c r="H50" s="46"/>
      <c r="I50" s="46"/>
      <c r="J50" s="46"/>
      <c r="K50" s="46"/>
      <c r="L50" s="46"/>
    </row>
    <row r="51" spans="3:12" ht="12.75">
      <c r="C51" s="26"/>
      <c r="D51" s="46"/>
      <c r="E51" s="46"/>
      <c r="F51" s="46"/>
      <c r="G51" s="46"/>
      <c r="H51" s="46"/>
      <c r="I51" s="46"/>
      <c r="J51" s="46"/>
      <c r="K51" s="46"/>
      <c r="L51" s="46"/>
    </row>
    <row r="52" spans="3:12" ht="12.75">
      <c r="C52" s="26"/>
      <c r="D52" s="46"/>
      <c r="E52" s="46"/>
      <c r="F52" s="46"/>
      <c r="G52" s="46"/>
      <c r="H52" s="46"/>
      <c r="I52" s="46"/>
      <c r="J52" s="46"/>
      <c r="K52" s="46"/>
      <c r="L52" s="46"/>
    </row>
    <row r="53" spans="3:12" ht="12.75">
      <c r="C53" s="26"/>
      <c r="D53" s="46"/>
      <c r="E53" s="46"/>
      <c r="F53" s="46"/>
      <c r="G53" s="46"/>
      <c r="H53" s="46"/>
      <c r="I53" s="46"/>
      <c r="J53" s="46"/>
      <c r="K53" s="46"/>
      <c r="L53" s="46"/>
    </row>
    <row r="54" spans="3:12" ht="12.75">
      <c r="C54" s="26"/>
      <c r="D54" s="46"/>
      <c r="E54" s="46"/>
      <c r="F54" s="46"/>
      <c r="G54" s="46"/>
      <c r="H54" s="46"/>
      <c r="I54" s="46"/>
      <c r="J54" s="46"/>
      <c r="K54" s="46"/>
      <c r="L54" s="46"/>
    </row>
    <row r="55" spans="3:12" ht="12.75">
      <c r="C55" s="26"/>
      <c r="D55" s="46"/>
      <c r="E55" s="46"/>
      <c r="F55" s="46"/>
      <c r="G55" s="46"/>
      <c r="H55" s="46"/>
      <c r="I55" s="46"/>
      <c r="J55" s="46"/>
      <c r="K55" s="46"/>
      <c r="L55" s="46"/>
    </row>
    <row r="56" spans="3:12" ht="12.75">
      <c r="C56" s="26"/>
      <c r="D56" s="46"/>
      <c r="E56" s="46"/>
      <c r="F56" s="46"/>
      <c r="G56" s="46"/>
      <c r="H56" s="46"/>
      <c r="I56" s="46"/>
      <c r="J56" s="46"/>
      <c r="K56" s="46"/>
      <c r="L56" s="46"/>
    </row>
    <row r="57" spans="3:12" ht="12.75">
      <c r="C57" s="26"/>
      <c r="D57" s="46"/>
      <c r="E57" s="46"/>
      <c r="F57" s="46"/>
      <c r="G57" s="46"/>
      <c r="H57" s="46"/>
      <c r="I57" s="46"/>
      <c r="J57" s="46"/>
      <c r="K57" s="46"/>
      <c r="L57" s="46"/>
    </row>
    <row r="58" spans="3:12" ht="12.75">
      <c r="C58" s="26"/>
      <c r="D58" s="46"/>
      <c r="E58" s="46"/>
      <c r="F58" s="46"/>
      <c r="G58" s="46"/>
      <c r="H58" s="46"/>
      <c r="I58" s="46"/>
      <c r="J58" s="46"/>
      <c r="K58" s="46"/>
      <c r="L58" s="46"/>
    </row>
    <row r="59" spans="3:12" ht="12.75">
      <c r="C59" s="26"/>
      <c r="D59" s="46"/>
      <c r="E59" s="46"/>
      <c r="F59" s="46"/>
      <c r="G59" s="46"/>
      <c r="H59" s="46"/>
      <c r="I59" s="46"/>
      <c r="J59" s="46"/>
      <c r="K59" s="46"/>
      <c r="L59" s="46"/>
    </row>
    <row r="60" spans="3:12" ht="12.75">
      <c r="C60" s="26"/>
      <c r="D60" s="46"/>
      <c r="E60" s="46"/>
      <c r="F60" s="46"/>
      <c r="G60" s="46"/>
      <c r="H60" s="46"/>
      <c r="I60" s="46"/>
      <c r="J60" s="46"/>
      <c r="K60" s="46"/>
      <c r="L60" s="46"/>
    </row>
    <row r="61" spans="3:12" ht="12.75">
      <c r="C61" s="26"/>
      <c r="D61" s="46"/>
      <c r="E61" s="46"/>
      <c r="F61" s="46"/>
      <c r="G61" s="46"/>
      <c r="H61" s="46"/>
      <c r="I61" s="46"/>
      <c r="J61" s="46"/>
      <c r="K61" s="46"/>
      <c r="L61" s="46"/>
    </row>
    <row r="62" spans="3:12" ht="12.75">
      <c r="C62" s="26"/>
      <c r="D62" s="46"/>
      <c r="E62" s="46"/>
      <c r="F62" s="46"/>
      <c r="G62" s="46"/>
      <c r="H62" s="46"/>
      <c r="I62" s="46"/>
      <c r="J62" s="46"/>
      <c r="K62" s="46"/>
      <c r="L62" s="46"/>
    </row>
    <row r="63" spans="3:12" ht="12.75">
      <c r="C63" s="26"/>
      <c r="D63" s="46"/>
      <c r="E63" s="46"/>
      <c r="F63" s="46"/>
      <c r="G63" s="46"/>
      <c r="H63" s="46"/>
      <c r="I63" s="46"/>
      <c r="J63" s="46"/>
      <c r="K63" s="46"/>
      <c r="L63" s="46"/>
    </row>
    <row r="64" spans="3:12" ht="12.75">
      <c r="C64" s="26"/>
      <c r="D64" s="46"/>
      <c r="E64" s="46"/>
      <c r="F64" s="46"/>
      <c r="G64" s="46"/>
      <c r="H64" s="46"/>
      <c r="I64" s="46"/>
      <c r="J64" s="46"/>
      <c r="K64" s="46"/>
      <c r="L64" s="46"/>
    </row>
    <row r="65" spans="4:12" ht="12.75">
      <c r="D65" s="46"/>
      <c r="E65" s="46"/>
      <c r="F65" s="46"/>
      <c r="G65" s="46"/>
      <c r="H65" s="46"/>
      <c r="I65" s="46"/>
      <c r="J65" s="46"/>
      <c r="K65" s="46"/>
      <c r="L65" s="46"/>
    </row>
    <row r="66" spans="4:12" ht="12.75">
      <c r="D66" s="46"/>
      <c r="E66" s="46"/>
      <c r="F66" s="46"/>
      <c r="G66" s="46"/>
      <c r="H66" s="46"/>
      <c r="I66" s="46"/>
      <c r="J66" s="46"/>
      <c r="K66" s="46"/>
      <c r="L66" s="46"/>
    </row>
    <row r="67" spans="4:12" ht="12.75">
      <c r="D67" s="46"/>
      <c r="E67" s="46"/>
      <c r="F67" s="46"/>
      <c r="G67" s="46"/>
      <c r="H67" s="46"/>
      <c r="I67" s="46"/>
      <c r="J67" s="46"/>
      <c r="K67" s="46"/>
      <c r="L67" s="46"/>
    </row>
    <row r="68" spans="4:12" ht="12.75">
      <c r="D68" s="46"/>
      <c r="E68" s="46"/>
      <c r="F68" s="46"/>
      <c r="G68" s="46"/>
      <c r="H68" s="46"/>
      <c r="I68" s="46"/>
      <c r="J68" s="46"/>
      <c r="K68" s="46"/>
      <c r="L68" s="46"/>
    </row>
    <row r="69" spans="4:12" ht="12.75">
      <c r="D69" s="46"/>
      <c r="E69" s="46"/>
      <c r="F69" s="46"/>
      <c r="G69" s="46"/>
      <c r="H69" s="46"/>
      <c r="I69" s="46"/>
      <c r="J69" s="46"/>
      <c r="K69" s="46"/>
      <c r="L69" s="46"/>
    </row>
    <row r="70" spans="4:12" ht="12.75">
      <c r="D70" s="46"/>
      <c r="E70" s="46"/>
      <c r="F70" s="46"/>
      <c r="G70" s="46"/>
      <c r="H70" s="46"/>
      <c r="I70" s="46"/>
      <c r="J70" s="46"/>
      <c r="K70" s="46"/>
      <c r="L70" s="46"/>
    </row>
    <row r="71" spans="4:12" ht="12.75">
      <c r="D71" s="46"/>
      <c r="E71" s="46"/>
      <c r="F71" s="46"/>
      <c r="G71" s="46"/>
      <c r="H71" s="46"/>
      <c r="I71" s="46"/>
      <c r="J71" s="46"/>
      <c r="K71" s="46"/>
      <c r="L71" s="46"/>
    </row>
    <row r="72" spans="4:12" ht="12.75">
      <c r="D72" s="46"/>
      <c r="E72" s="46"/>
      <c r="F72" s="46"/>
      <c r="G72" s="46"/>
      <c r="H72" s="46"/>
      <c r="I72" s="46"/>
      <c r="J72" s="46"/>
      <c r="K72" s="46"/>
      <c r="L72" s="46"/>
    </row>
    <row r="73" spans="4:12" ht="12.75">
      <c r="D73" s="46"/>
      <c r="E73" s="46"/>
      <c r="F73" s="46"/>
      <c r="G73" s="46"/>
      <c r="H73" s="46"/>
      <c r="I73" s="46"/>
      <c r="J73" s="46"/>
      <c r="K73" s="46"/>
      <c r="L73" s="46"/>
    </row>
    <row r="74" spans="4:12" ht="12.75">
      <c r="D74" s="46"/>
      <c r="E74" s="46"/>
      <c r="F74" s="46"/>
      <c r="G74" s="46"/>
      <c r="H74" s="46"/>
      <c r="I74" s="46"/>
      <c r="J74" s="46"/>
      <c r="K74" s="46"/>
      <c r="L74" s="46"/>
    </row>
    <row r="75" spans="4:12" ht="12.75">
      <c r="D75" s="46"/>
      <c r="E75" s="46"/>
      <c r="F75" s="46"/>
      <c r="G75" s="46"/>
      <c r="H75" s="46"/>
      <c r="I75" s="46"/>
      <c r="J75" s="46"/>
      <c r="K75" s="46"/>
      <c r="L75" s="46"/>
    </row>
    <row r="76" spans="4:12" ht="12.75">
      <c r="D76" s="46"/>
      <c r="E76" s="46"/>
      <c r="F76" s="46"/>
      <c r="G76" s="46"/>
      <c r="H76" s="46"/>
      <c r="I76" s="46"/>
      <c r="J76" s="46"/>
      <c r="K76" s="46"/>
      <c r="L76" s="4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A1">
      <selection activeCell="H10" sqref="H10"/>
    </sheetView>
  </sheetViews>
  <sheetFormatPr defaultColWidth="9.140625" defaultRowHeight="12.75"/>
  <cols>
    <col min="1" max="1" width="2.7109375" style="1" customWidth="1"/>
    <col min="2" max="2" width="1.8515625" style="1" customWidth="1"/>
    <col min="3" max="3" width="15.7109375" style="1" customWidth="1"/>
    <col min="4" max="4" width="16.140625" style="1" customWidth="1"/>
    <col min="5" max="8" width="17.57421875" style="1" customWidth="1"/>
    <col min="9" max="9" width="14.140625" style="1" customWidth="1"/>
    <col min="10" max="10" width="13.140625" style="1" customWidth="1"/>
    <col min="11" max="11" width="1.57421875" style="1" customWidth="1"/>
    <col min="12" max="12" width="12.28125" style="1" customWidth="1"/>
    <col min="13" max="13" width="4.00390625" style="1" customWidth="1"/>
    <col min="14" max="16384" width="9.140625" style="1" customWidth="1"/>
  </cols>
  <sheetData>
    <row r="1" ht="13.5" thickBot="1"/>
    <row r="2" spans="2:13" ht="9" customHeight="1"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</row>
    <row r="3" spans="2:13" ht="12.75">
      <c r="B3" s="4"/>
      <c r="C3" s="14"/>
      <c r="D3" s="17" t="s">
        <v>3</v>
      </c>
      <c r="E3" s="17" t="s">
        <v>4</v>
      </c>
      <c r="F3" s="17" t="s">
        <v>24</v>
      </c>
      <c r="G3" s="17" t="s">
        <v>7</v>
      </c>
      <c r="H3" s="17" t="s">
        <v>8</v>
      </c>
      <c r="I3" s="17" t="s">
        <v>1</v>
      </c>
      <c r="J3" s="17" t="s">
        <v>9</v>
      </c>
      <c r="K3" s="17"/>
      <c r="L3" s="17" t="s">
        <v>0</v>
      </c>
      <c r="M3" s="5"/>
    </row>
    <row r="4" spans="2:13" ht="12.75">
      <c r="B4" s="4"/>
      <c r="C4" s="14"/>
      <c r="D4" s="18" t="s">
        <v>2</v>
      </c>
      <c r="E4" s="18" t="s">
        <v>5</v>
      </c>
      <c r="F4" s="18" t="s">
        <v>6</v>
      </c>
      <c r="G4" s="18" t="s">
        <v>27</v>
      </c>
      <c r="H4" s="18" t="s">
        <v>27</v>
      </c>
      <c r="I4" s="25" t="s">
        <v>23</v>
      </c>
      <c r="J4" s="18" t="s">
        <v>10</v>
      </c>
      <c r="K4" s="18"/>
      <c r="L4" s="18" t="s">
        <v>11</v>
      </c>
      <c r="M4" s="5"/>
    </row>
    <row r="5" spans="2:13" ht="12.75">
      <c r="B5" s="4"/>
      <c r="C5" s="16" t="s">
        <v>16</v>
      </c>
      <c r="D5" s="22">
        <v>6000</v>
      </c>
      <c r="E5" s="35">
        <v>3.67</v>
      </c>
      <c r="F5" s="37">
        <v>3.61</v>
      </c>
      <c r="G5" s="36">
        <v>36</v>
      </c>
      <c r="H5" s="22">
        <v>12</v>
      </c>
      <c r="I5" s="24">
        <v>61</v>
      </c>
      <c r="J5" s="23">
        <f>(I5*PI())/100</f>
        <v>1.9163715186897738</v>
      </c>
      <c r="K5" s="33">
        <v>0</v>
      </c>
      <c r="L5" s="8">
        <f>(D5/E5/F5)/(G5/H5)*J5*60/1000</f>
        <v>17.35752052977069</v>
      </c>
      <c r="M5" s="5"/>
    </row>
    <row r="6" spans="2:13" ht="12.75">
      <c r="B6" s="4"/>
      <c r="C6" s="16" t="s">
        <v>17</v>
      </c>
      <c r="D6" s="19">
        <f>D5</f>
        <v>6000</v>
      </c>
      <c r="E6" s="20">
        <f>E5</f>
        <v>3.67</v>
      </c>
      <c r="F6" s="38">
        <v>2</v>
      </c>
      <c r="G6" s="19">
        <f>G5</f>
        <v>36</v>
      </c>
      <c r="H6" s="19">
        <f aca="true" t="shared" si="0" ref="G6:J7">H5</f>
        <v>12</v>
      </c>
      <c r="I6" s="21">
        <f t="shared" si="0"/>
        <v>61</v>
      </c>
      <c r="J6" s="20">
        <f t="shared" si="0"/>
        <v>1.9163715186897738</v>
      </c>
      <c r="K6" s="34">
        <v>0</v>
      </c>
      <c r="L6" s="8">
        <f>(D6/E6/F6)/(G6/H6)*J6*60/1000</f>
        <v>31.330324556236086</v>
      </c>
      <c r="M6" s="5"/>
    </row>
    <row r="7" spans="2:13" ht="12.75">
      <c r="B7" s="4"/>
      <c r="C7" s="16" t="s">
        <v>18</v>
      </c>
      <c r="D7" s="19">
        <f>D6</f>
        <v>6000</v>
      </c>
      <c r="E7" s="20">
        <f>E6</f>
        <v>3.67</v>
      </c>
      <c r="F7" s="38">
        <v>1.31</v>
      </c>
      <c r="G7" s="19">
        <f t="shared" si="0"/>
        <v>36</v>
      </c>
      <c r="H7" s="19">
        <f t="shared" si="0"/>
        <v>12</v>
      </c>
      <c r="I7" s="21">
        <f t="shared" si="0"/>
        <v>61</v>
      </c>
      <c r="J7" s="20">
        <f t="shared" si="0"/>
        <v>1.9163715186897738</v>
      </c>
      <c r="K7" s="34">
        <v>0</v>
      </c>
      <c r="L7" s="8">
        <f>(D7/E7/F7)/(G7/H7)*J7*60/1000</f>
        <v>47.83255657440623</v>
      </c>
      <c r="M7" s="5"/>
    </row>
    <row r="8" spans="2:13" ht="12.75">
      <c r="B8" s="4"/>
      <c r="C8" s="16"/>
      <c r="D8" s="19"/>
      <c r="E8" s="20"/>
      <c r="F8" s="38"/>
      <c r="G8" s="19"/>
      <c r="H8" s="19"/>
      <c r="I8" s="21"/>
      <c r="J8" s="20"/>
      <c r="K8" s="34"/>
      <c r="L8" s="8"/>
      <c r="M8" s="5"/>
    </row>
    <row r="9" spans="2:13" ht="12.75">
      <c r="B9" s="4"/>
      <c r="C9" s="16"/>
      <c r="D9" s="19"/>
      <c r="E9" s="20"/>
      <c r="F9" s="39"/>
      <c r="G9" s="19"/>
      <c r="H9" s="19"/>
      <c r="I9" s="21"/>
      <c r="J9" s="20"/>
      <c r="K9" s="34"/>
      <c r="L9" s="8"/>
      <c r="M9" s="5"/>
    </row>
    <row r="10" spans="2:13" ht="13.5" thickBo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7"/>
    </row>
    <row r="12" spans="8:13" ht="12.75">
      <c r="H12" s="28"/>
      <c r="I12" s="28"/>
      <c r="J12" s="28"/>
      <c r="K12" s="28"/>
      <c r="L12" s="28"/>
      <c r="M12" s="28"/>
    </row>
    <row r="13" spans="8:13" ht="12.75">
      <c r="H13" s="28"/>
      <c r="I13" s="28"/>
      <c r="J13" s="28"/>
      <c r="K13" s="28"/>
      <c r="L13" s="28"/>
      <c r="M13" s="28"/>
    </row>
    <row r="14" spans="3:13" ht="13.5" thickBot="1">
      <c r="C14" s="32" t="s">
        <v>26</v>
      </c>
      <c r="D14" s="9" t="s">
        <v>13</v>
      </c>
      <c r="E14" s="9" t="s">
        <v>12</v>
      </c>
      <c r="F14" s="9" t="s">
        <v>14</v>
      </c>
      <c r="G14" s="9" t="s">
        <v>15</v>
      </c>
      <c r="H14" s="28"/>
      <c r="I14" s="29"/>
      <c r="J14" s="28"/>
      <c r="K14" s="28"/>
      <c r="L14" s="28"/>
      <c r="M14" s="28"/>
    </row>
    <row r="15" spans="3:13" ht="12.75">
      <c r="C15" s="1" t="s">
        <v>16</v>
      </c>
      <c r="D15" s="10">
        <v>3.61</v>
      </c>
      <c r="E15" s="10">
        <v>3.61</v>
      </c>
      <c r="F15" s="10">
        <v>3.64</v>
      </c>
      <c r="G15" s="10">
        <v>3.54</v>
      </c>
      <c r="H15" s="28"/>
      <c r="I15" s="28"/>
      <c r="J15" s="28"/>
      <c r="K15" s="28"/>
      <c r="L15" s="28"/>
      <c r="M15" s="28"/>
    </row>
    <row r="16" spans="3:13" ht="12.75">
      <c r="C16" s="1" t="s">
        <v>17</v>
      </c>
      <c r="D16" s="10">
        <v>2</v>
      </c>
      <c r="E16" s="10">
        <v>2</v>
      </c>
      <c r="F16" s="10">
        <v>2.06</v>
      </c>
      <c r="G16" s="10" t="s">
        <v>28</v>
      </c>
      <c r="H16" s="28"/>
      <c r="I16" s="28"/>
      <c r="J16" s="28"/>
      <c r="K16" s="28"/>
      <c r="L16" s="28"/>
      <c r="M16" s="28"/>
    </row>
    <row r="17" spans="3:13" ht="12.75">
      <c r="C17" s="1" t="s">
        <v>18</v>
      </c>
      <c r="D17" s="10">
        <v>1.31</v>
      </c>
      <c r="E17" s="10">
        <v>1.31</v>
      </c>
      <c r="F17" s="10">
        <v>1.36</v>
      </c>
      <c r="G17" s="10">
        <v>1.56</v>
      </c>
      <c r="H17" s="28"/>
      <c r="I17" s="28"/>
      <c r="J17" s="28"/>
      <c r="K17" s="28"/>
      <c r="L17" s="28"/>
      <c r="M17" s="28"/>
    </row>
    <row r="18" spans="3:13" ht="12.75">
      <c r="C18" s="1" t="s">
        <v>19</v>
      </c>
      <c r="D18" s="10"/>
      <c r="E18" s="10"/>
      <c r="F18" s="10">
        <v>1.08</v>
      </c>
      <c r="G18" s="10">
        <v>1.27</v>
      </c>
      <c r="H18" s="28"/>
      <c r="I18" s="28"/>
      <c r="J18" s="28"/>
      <c r="K18" s="28"/>
      <c r="L18" s="28"/>
      <c r="M18" s="28"/>
    </row>
    <row r="19" spans="3:13" ht="12.75">
      <c r="C19" s="1" t="s">
        <v>20</v>
      </c>
      <c r="D19" s="10"/>
      <c r="E19" s="10"/>
      <c r="F19" s="10"/>
      <c r="G19" s="10">
        <v>1.11</v>
      </c>
      <c r="H19" s="28"/>
      <c r="I19" s="28"/>
      <c r="J19" s="28"/>
      <c r="K19" s="28"/>
      <c r="L19" s="28"/>
      <c r="M19" s="28"/>
    </row>
    <row r="20" spans="8:13" ht="12.75">
      <c r="H20" s="28"/>
      <c r="I20" s="28"/>
      <c r="J20" s="28"/>
      <c r="K20" s="28"/>
      <c r="L20" s="28"/>
      <c r="M20" s="28"/>
    </row>
    <row r="21" spans="3:13" ht="12.75">
      <c r="C21" s="11"/>
      <c r="D21" s="11"/>
      <c r="E21" s="12"/>
      <c r="F21" s="11"/>
      <c r="H21" s="28"/>
      <c r="I21" s="28"/>
      <c r="J21" s="28"/>
      <c r="K21" s="28"/>
      <c r="L21" s="28"/>
      <c r="M21" s="28"/>
    </row>
    <row r="22" spans="8:13" ht="12.75">
      <c r="H22" s="28"/>
      <c r="I22" s="28"/>
      <c r="J22" s="28"/>
      <c r="K22" s="28"/>
      <c r="L22" s="28"/>
      <c r="M22" s="28"/>
    </row>
    <row r="23" spans="8:13" ht="12.75">
      <c r="H23" s="28"/>
      <c r="I23" s="28"/>
      <c r="J23" s="28"/>
      <c r="K23" s="28"/>
      <c r="L23" s="28"/>
      <c r="M23" s="28"/>
    </row>
    <row r="24" spans="8:13" ht="12.75">
      <c r="H24" s="28"/>
      <c r="I24" s="28"/>
      <c r="J24" s="28"/>
      <c r="K24" s="28"/>
      <c r="L24" s="28"/>
      <c r="M24" s="28"/>
    </row>
    <row r="25" spans="8:13" ht="12.75">
      <c r="H25" s="28"/>
      <c r="I25" s="28"/>
      <c r="J25" s="28"/>
      <c r="K25" s="28"/>
      <c r="L25" s="28"/>
      <c r="M25" s="28"/>
    </row>
    <row r="26" spans="8:13" ht="12.75">
      <c r="H26" s="28"/>
      <c r="I26" s="28"/>
      <c r="J26" s="28"/>
      <c r="K26" s="28"/>
      <c r="L26" s="28"/>
      <c r="M26" s="28"/>
    </row>
    <row r="27" spans="3:13" ht="12.75">
      <c r="C27" s="30" t="s">
        <v>21</v>
      </c>
      <c r="H27" s="28"/>
      <c r="I27" s="28"/>
      <c r="J27" s="28"/>
      <c r="K27" s="28"/>
      <c r="L27" s="28"/>
      <c r="M27" s="28"/>
    </row>
    <row r="28" ht="12.75">
      <c r="C28" s="31" t="s">
        <v>22</v>
      </c>
    </row>
    <row r="29" ht="12.75">
      <c r="C29" s="31" t="s">
        <v>25</v>
      </c>
    </row>
    <row r="46" spans="3:12" ht="12.75">
      <c r="C46" s="26"/>
      <c r="D46" s="27"/>
      <c r="E46" s="27"/>
      <c r="F46" s="27"/>
      <c r="G46" s="27"/>
      <c r="H46" s="27"/>
      <c r="I46" s="27"/>
      <c r="J46" s="27"/>
      <c r="K46" s="27"/>
      <c r="L46" s="27"/>
    </row>
    <row r="47" spans="3:12" ht="12.75">
      <c r="C47" s="26"/>
      <c r="D47" s="27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26"/>
      <c r="D48" s="27"/>
      <c r="E48" s="27"/>
      <c r="F48" s="27"/>
      <c r="G48" s="27"/>
      <c r="H48" s="27"/>
      <c r="I48" s="27"/>
      <c r="J48" s="27"/>
      <c r="K48" s="27"/>
      <c r="L48" s="27"/>
    </row>
    <row r="49" spans="3:12" ht="12.75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2" ht="12.75">
      <c r="C50" s="26"/>
      <c r="D50" s="27">
        <v>12000</v>
      </c>
      <c r="E50" s="27"/>
      <c r="F50" s="27"/>
      <c r="G50" s="27"/>
      <c r="H50" s="27"/>
      <c r="I50" s="27"/>
      <c r="J50" s="27">
        <v>0</v>
      </c>
      <c r="K50" s="27"/>
      <c r="L50" s="27">
        <f>(D50/E5/F5)/(G5/H5)*J5*60/1000</f>
        <v>34.71504105954138</v>
      </c>
    </row>
    <row r="51" spans="3:12" ht="12.75">
      <c r="C51" s="26"/>
      <c r="D51" s="27">
        <v>12000</v>
      </c>
      <c r="E51" s="27"/>
      <c r="F51" s="27"/>
      <c r="G51" s="27"/>
      <c r="H51" s="27"/>
      <c r="I51" s="27"/>
      <c r="J51" s="27">
        <v>0</v>
      </c>
      <c r="K51" s="27"/>
      <c r="L51" s="27">
        <f>(D51/E6/F6)/(G6/H6)*J6*60/1000</f>
        <v>62.66064911247217</v>
      </c>
    </row>
    <row r="52" spans="3:12" ht="12.75">
      <c r="C52" s="26"/>
      <c r="D52" s="27">
        <v>12000</v>
      </c>
      <c r="E52" s="27"/>
      <c r="F52" s="27"/>
      <c r="G52" s="27"/>
      <c r="H52" s="27"/>
      <c r="I52" s="27"/>
      <c r="J52" s="27">
        <v>0</v>
      </c>
      <c r="K52" s="27"/>
      <c r="L52" s="27">
        <f>(D52/E7/F7)/(G7/H7)*J7*60/1000</f>
        <v>95.66511314881247</v>
      </c>
    </row>
    <row r="53" spans="3:12" ht="12.75">
      <c r="C53" s="26"/>
      <c r="D53" s="27">
        <v>12000</v>
      </c>
      <c r="E53" s="27"/>
      <c r="F53" s="27"/>
      <c r="G53" s="27"/>
      <c r="H53" s="27"/>
      <c r="I53" s="27"/>
      <c r="J53" s="27">
        <v>0</v>
      </c>
      <c r="K53" s="27"/>
      <c r="L53" s="27" t="e">
        <f>(D53/E8/F8)/(G8/H8)*J8*60/1000</f>
        <v>#DIV/0!</v>
      </c>
    </row>
    <row r="54" spans="3:12" ht="12.75">
      <c r="C54" s="26"/>
      <c r="D54" s="27">
        <v>12000</v>
      </c>
      <c r="E54" s="27"/>
      <c r="F54" s="27"/>
      <c r="G54" s="27"/>
      <c r="H54" s="27"/>
      <c r="I54" s="27"/>
      <c r="J54" s="27">
        <v>0</v>
      </c>
      <c r="K54" s="27"/>
      <c r="L54" s="27" t="e">
        <f>(D54/E9/F9)/(G9/H9)*J9*60/1000</f>
        <v>#DIV/0!</v>
      </c>
    </row>
    <row r="55" spans="3:12" ht="12.75">
      <c r="C55" s="26"/>
      <c r="D55" s="27">
        <v>12000</v>
      </c>
      <c r="E55" s="27"/>
      <c r="F55" s="27"/>
      <c r="G55" s="27"/>
      <c r="H55" s="27"/>
      <c r="I55" s="27"/>
      <c r="J55" s="27"/>
      <c r="K55" s="27"/>
      <c r="L55" s="27"/>
    </row>
    <row r="56" spans="3:12" ht="12.75">
      <c r="C56" s="26"/>
      <c r="D56" s="27"/>
      <c r="E56" s="27"/>
      <c r="F56" s="27"/>
      <c r="G56" s="27"/>
      <c r="H56" s="27"/>
      <c r="I56" s="27"/>
      <c r="J56" s="27"/>
      <c r="K56" s="27"/>
      <c r="L56" s="27"/>
    </row>
    <row r="57" spans="3:12" ht="12.75">
      <c r="C57" s="26"/>
      <c r="D57" s="27"/>
      <c r="E57" s="27"/>
      <c r="F57" s="27"/>
      <c r="G57" s="27"/>
      <c r="H57" s="27"/>
      <c r="I57" s="27"/>
      <c r="J57" s="27"/>
      <c r="K57" s="27"/>
      <c r="L57" s="27"/>
    </row>
    <row r="58" spans="3:12" ht="12.75"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3:12" ht="12.75"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I1">
      <selection activeCell="C50" sqref="C50"/>
    </sheetView>
  </sheetViews>
  <sheetFormatPr defaultColWidth="9.140625" defaultRowHeight="12.75"/>
  <cols>
    <col min="1" max="1" width="2.7109375" style="1" customWidth="1"/>
    <col min="2" max="2" width="1.8515625" style="1" customWidth="1"/>
    <col min="3" max="3" width="15.7109375" style="1" customWidth="1"/>
    <col min="4" max="4" width="16.140625" style="1" customWidth="1"/>
    <col min="5" max="8" width="17.57421875" style="1" customWidth="1"/>
    <col min="9" max="9" width="14.140625" style="1" customWidth="1"/>
    <col min="10" max="10" width="13.140625" style="1" customWidth="1"/>
    <col min="11" max="11" width="1.57421875" style="1" customWidth="1"/>
    <col min="12" max="12" width="12.28125" style="1" customWidth="1"/>
    <col min="13" max="13" width="4.00390625" style="1" customWidth="1"/>
    <col min="14" max="16384" width="9.140625" style="1" customWidth="1"/>
  </cols>
  <sheetData>
    <row r="1" ht="13.5" thickBot="1"/>
    <row r="2" spans="2:13" ht="9" customHeight="1"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</row>
    <row r="3" spans="2:13" ht="12.75">
      <c r="B3" s="4"/>
      <c r="C3" s="14"/>
      <c r="D3" s="17" t="s">
        <v>3</v>
      </c>
      <c r="E3" s="17" t="s">
        <v>4</v>
      </c>
      <c r="F3" s="17" t="s">
        <v>24</v>
      </c>
      <c r="G3" s="17" t="s">
        <v>7</v>
      </c>
      <c r="H3" s="17" t="s">
        <v>8</v>
      </c>
      <c r="I3" s="17" t="s">
        <v>1</v>
      </c>
      <c r="J3" s="17" t="s">
        <v>9</v>
      </c>
      <c r="K3" s="17"/>
      <c r="L3" s="17" t="s">
        <v>0</v>
      </c>
      <c r="M3" s="5"/>
    </row>
    <row r="4" spans="2:13" ht="12.75">
      <c r="B4" s="4"/>
      <c r="C4" s="14"/>
      <c r="D4" s="18" t="s">
        <v>2</v>
      </c>
      <c r="E4" s="18" t="s">
        <v>5</v>
      </c>
      <c r="F4" s="18" t="s">
        <v>6</v>
      </c>
      <c r="G4" s="18" t="s">
        <v>27</v>
      </c>
      <c r="H4" s="18" t="s">
        <v>27</v>
      </c>
      <c r="I4" s="25" t="s">
        <v>23</v>
      </c>
      <c r="J4" s="18" t="s">
        <v>10</v>
      </c>
      <c r="K4" s="18"/>
      <c r="L4" s="18" t="s">
        <v>11</v>
      </c>
      <c r="M4" s="5"/>
    </row>
    <row r="5" spans="2:13" ht="12.75">
      <c r="B5" s="4"/>
      <c r="C5" s="16" t="s">
        <v>16</v>
      </c>
      <c r="D5" s="22">
        <v>6000</v>
      </c>
      <c r="E5" s="35">
        <v>3.67</v>
      </c>
      <c r="F5" s="37">
        <v>3.54</v>
      </c>
      <c r="G5" s="36">
        <v>36</v>
      </c>
      <c r="H5" s="22">
        <v>12</v>
      </c>
      <c r="I5" s="24">
        <v>61</v>
      </c>
      <c r="J5" s="23">
        <f>(I5*PI())/100</f>
        <v>1.9163715186897738</v>
      </c>
      <c r="K5" s="33">
        <v>0</v>
      </c>
      <c r="L5" s="8">
        <f>(D5/E5/F5)/(G5/H5)*J5*60/1000</f>
        <v>17.70074833685655</v>
      </c>
      <c r="M5" s="5"/>
    </row>
    <row r="6" spans="2:13" ht="12.75">
      <c r="B6" s="4"/>
      <c r="C6" s="16" t="s">
        <v>17</v>
      </c>
      <c r="D6" s="19">
        <f aca="true" t="shared" si="0" ref="D6:E8">D5</f>
        <v>6000</v>
      </c>
      <c r="E6" s="20">
        <f t="shared" si="0"/>
        <v>3.67</v>
      </c>
      <c r="F6" s="38">
        <v>2.1</v>
      </c>
      <c r="G6" s="19">
        <f>G5</f>
        <v>36</v>
      </c>
      <c r="H6" s="19">
        <f aca="true" t="shared" si="1" ref="G6:J8">H5</f>
        <v>12</v>
      </c>
      <c r="I6" s="21">
        <f t="shared" si="1"/>
        <v>61</v>
      </c>
      <c r="J6" s="20">
        <f t="shared" si="1"/>
        <v>1.9163715186897738</v>
      </c>
      <c r="K6" s="34">
        <v>0</v>
      </c>
      <c r="L6" s="8">
        <f>(D6/E6/F6)/(G6/H6)*J6*60/1000</f>
        <v>29.838404339272465</v>
      </c>
      <c r="M6" s="5"/>
    </row>
    <row r="7" spans="2:13" ht="12.75">
      <c r="B7" s="4"/>
      <c r="C7" s="16" t="s">
        <v>18</v>
      </c>
      <c r="D7" s="19">
        <f t="shared" si="0"/>
        <v>6000</v>
      </c>
      <c r="E7" s="20">
        <f t="shared" si="0"/>
        <v>3.67</v>
      </c>
      <c r="F7" s="38">
        <v>1.56</v>
      </c>
      <c r="G7" s="19">
        <f t="shared" si="1"/>
        <v>36</v>
      </c>
      <c r="H7" s="19">
        <f t="shared" si="1"/>
        <v>12</v>
      </c>
      <c r="I7" s="21">
        <f t="shared" si="1"/>
        <v>61</v>
      </c>
      <c r="J7" s="20">
        <f t="shared" si="1"/>
        <v>1.9163715186897738</v>
      </c>
      <c r="K7" s="34">
        <v>0</v>
      </c>
      <c r="L7" s="8">
        <f>(D7/E7/F7)/(G7/H7)*J7*60/1000</f>
        <v>40.167082764405244</v>
      </c>
      <c r="M7" s="5"/>
    </row>
    <row r="8" spans="2:13" ht="12.75">
      <c r="B8" s="4"/>
      <c r="C8" s="16" t="s">
        <v>19</v>
      </c>
      <c r="D8" s="19">
        <f t="shared" si="0"/>
        <v>6000</v>
      </c>
      <c r="E8" s="20">
        <f t="shared" si="0"/>
        <v>3.67</v>
      </c>
      <c r="F8" s="38">
        <v>1.27</v>
      </c>
      <c r="G8" s="19">
        <f t="shared" si="1"/>
        <v>36</v>
      </c>
      <c r="H8" s="19">
        <f t="shared" si="1"/>
        <v>12</v>
      </c>
      <c r="I8" s="21">
        <f t="shared" si="1"/>
        <v>61</v>
      </c>
      <c r="J8" s="20">
        <f t="shared" si="1"/>
        <v>1.9163715186897738</v>
      </c>
      <c r="K8" s="34">
        <v>0</v>
      </c>
      <c r="L8" s="8">
        <f>(D8/E8/F8)/(G8/H8)*J8*60/1000</f>
        <v>49.33909378934817</v>
      </c>
      <c r="M8" s="5"/>
    </row>
    <row r="9" spans="2:13" ht="12.75">
      <c r="B9" s="4"/>
      <c r="C9" s="16"/>
      <c r="D9" s="19"/>
      <c r="E9" s="20"/>
      <c r="F9" s="39"/>
      <c r="G9" s="19"/>
      <c r="H9" s="19"/>
      <c r="I9" s="21"/>
      <c r="J9" s="20"/>
      <c r="K9" s="34"/>
      <c r="L9" s="8"/>
      <c r="M9" s="5"/>
    </row>
    <row r="10" spans="2:13" ht="13.5" thickBo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7"/>
    </row>
    <row r="12" spans="8:13" ht="12.75">
      <c r="H12" s="28"/>
      <c r="I12" s="28"/>
      <c r="J12" s="28"/>
      <c r="K12" s="28"/>
      <c r="L12" s="28"/>
      <c r="M12" s="28"/>
    </row>
    <row r="13" spans="8:13" ht="12.75">
      <c r="H13" s="28"/>
      <c r="I13" s="28"/>
      <c r="J13" s="28"/>
      <c r="K13" s="28"/>
      <c r="L13" s="28"/>
      <c r="M13" s="28"/>
    </row>
    <row r="14" spans="3:13" ht="13.5" thickBot="1">
      <c r="C14" s="32" t="s">
        <v>26</v>
      </c>
      <c r="D14" s="9" t="s">
        <v>13</v>
      </c>
      <c r="E14" s="9" t="s">
        <v>12</v>
      </c>
      <c r="F14" s="9" t="s">
        <v>14</v>
      </c>
      <c r="G14" s="9" t="s">
        <v>15</v>
      </c>
      <c r="H14" s="28"/>
      <c r="I14" s="29"/>
      <c r="J14" s="28"/>
      <c r="K14" s="28"/>
      <c r="L14" s="28"/>
      <c r="M14" s="28"/>
    </row>
    <row r="15" spans="3:13" ht="12.75">
      <c r="C15" s="1" t="s">
        <v>16</v>
      </c>
      <c r="D15" s="10">
        <v>2.47</v>
      </c>
      <c r="E15" s="10">
        <v>2.47</v>
      </c>
      <c r="F15" s="10">
        <v>3.64</v>
      </c>
      <c r="G15" s="10">
        <v>3.54</v>
      </c>
      <c r="H15" s="28"/>
      <c r="I15" s="28"/>
      <c r="J15" s="28"/>
      <c r="K15" s="28"/>
      <c r="L15" s="28"/>
      <c r="M15" s="28"/>
    </row>
    <row r="16" spans="3:13" ht="12.75">
      <c r="C16" s="1" t="s">
        <v>17</v>
      </c>
      <c r="D16" s="10">
        <v>1.48</v>
      </c>
      <c r="E16" s="10">
        <v>1.476</v>
      </c>
      <c r="F16" s="10">
        <v>2.06</v>
      </c>
      <c r="G16" s="10" t="s">
        <v>28</v>
      </c>
      <c r="H16" s="28"/>
      <c r="I16" s="28"/>
      <c r="J16" s="28"/>
      <c r="K16" s="28"/>
      <c r="L16" s="28"/>
      <c r="M16" s="28"/>
    </row>
    <row r="17" spans="3:13" ht="12.75">
      <c r="C17" s="1" t="s">
        <v>18</v>
      </c>
      <c r="D17" s="10">
        <v>0.96</v>
      </c>
      <c r="E17" s="10">
        <v>0.962</v>
      </c>
      <c r="F17" s="10">
        <v>1.36</v>
      </c>
      <c r="G17" s="10">
        <v>1.56</v>
      </c>
      <c r="H17" s="28"/>
      <c r="I17" s="28"/>
      <c r="J17" s="28"/>
      <c r="K17" s="28"/>
      <c r="L17" s="28"/>
      <c r="M17" s="28"/>
    </row>
    <row r="18" spans="3:13" ht="12.75">
      <c r="C18" s="1" t="s">
        <v>19</v>
      </c>
      <c r="D18" s="10"/>
      <c r="E18" s="10"/>
      <c r="F18" s="10">
        <v>1.08</v>
      </c>
      <c r="G18" s="10">
        <v>1.27</v>
      </c>
      <c r="H18" s="28"/>
      <c r="I18" s="28"/>
      <c r="J18" s="28"/>
      <c r="K18" s="28"/>
      <c r="L18" s="28"/>
      <c r="M18" s="28"/>
    </row>
    <row r="19" spans="3:13" ht="12.75">
      <c r="C19" s="1" t="s">
        <v>20</v>
      </c>
      <c r="D19" s="10"/>
      <c r="E19" s="10"/>
      <c r="F19" s="10"/>
      <c r="G19" s="10">
        <v>1.11</v>
      </c>
      <c r="H19" s="28"/>
      <c r="I19" s="28"/>
      <c r="J19" s="28"/>
      <c r="K19" s="28"/>
      <c r="L19" s="28"/>
      <c r="M19" s="28"/>
    </row>
    <row r="20" spans="8:13" ht="12.75">
      <c r="H20" s="28"/>
      <c r="I20" s="28"/>
      <c r="J20" s="28"/>
      <c r="K20" s="28"/>
      <c r="L20" s="28"/>
      <c r="M20" s="28"/>
    </row>
    <row r="21" spans="3:13" ht="12.75">
      <c r="C21" s="11"/>
      <c r="D21" s="11"/>
      <c r="E21" s="12"/>
      <c r="F21" s="11"/>
      <c r="H21" s="28"/>
      <c r="I21" s="28"/>
      <c r="J21" s="28"/>
      <c r="K21" s="28"/>
      <c r="L21" s="28"/>
      <c r="M21" s="28"/>
    </row>
    <row r="22" spans="8:13" ht="12.75">
      <c r="H22" s="28"/>
      <c r="I22" s="28"/>
      <c r="J22" s="28"/>
      <c r="K22" s="28"/>
      <c r="L22" s="28"/>
      <c r="M22" s="28"/>
    </row>
    <row r="23" spans="8:13" ht="12.75">
      <c r="H23" s="28"/>
      <c r="I23" s="28"/>
      <c r="J23" s="28"/>
      <c r="K23" s="28"/>
      <c r="L23" s="28"/>
      <c r="M23" s="28"/>
    </row>
    <row r="24" spans="8:13" ht="12.75">
      <c r="H24" s="28"/>
      <c r="I24" s="28"/>
      <c r="J24" s="28"/>
      <c r="K24" s="28"/>
      <c r="L24" s="28"/>
      <c r="M24" s="28"/>
    </row>
    <row r="25" spans="8:13" ht="12.75">
      <c r="H25" s="28"/>
      <c r="I25" s="28"/>
      <c r="J25" s="28"/>
      <c r="K25" s="28"/>
      <c r="L25" s="28"/>
      <c r="M25" s="28"/>
    </row>
    <row r="26" spans="8:13" ht="12.75">
      <c r="H26" s="28"/>
      <c r="I26" s="28"/>
      <c r="J26" s="28"/>
      <c r="K26" s="28"/>
      <c r="L26" s="28"/>
      <c r="M26" s="28"/>
    </row>
    <row r="27" spans="3:13" ht="12.75">
      <c r="C27" s="30" t="s">
        <v>21</v>
      </c>
      <c r="H27" s="28"/>
      <c r="I27" s="28"/>
      <c r="J27" s="28"/>
      <c r="K27" s="28"/>
      <c r="L27" s="28"/>
      <c r="M27" s="28"/>
    </row>
    <row r="28" ht="12.75">
      <c r="C28" s="31" t="s">
        <v>22</v>
      </c>
    </row>
    <row r="29" ht="12.75">
      <c r="C29" s="31" t="s">
        <v>25</v>
      </c>
    </row>
    <row r="46" spans="3:12" ht="12.75">
      <c r="C46" s="26"/>
      <c r="D46" s="27"/>
      <c r="E46" s="27"/>
      <c r="F46" s="27"/>
      <c r="G46" s="27"/>
      <c r="H46" s="27"/>
      <c r="I46" s="27"/>
      <c r="J46" s="27"/>
      <c r="K46" s="27"/>
      <c r="L46" s="27"/>
    </row>
    <row r="47" spans="3:12" ht="12.75">
      <c r="C47" s="26"/>
      <c r="D47" s="27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26"/>
      <c r="D48" s="27"/>
      <c r="E48" s="27"/>
      <c r="F48" s="27"/>
      <c r="G48" s="27"/>
      <c r="H48" s="27"/>
      <c r="I48" s="27"/>
      <c r="J48" s="27"/>
      <c r="K48" s="27"/>
      <c r="L48" s="27"/>
    </row>
    <row r="49" spans="3:12" ht="12.75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2" ht="12.75">
      <c r="C50" s="26"/>
      <c r="D50" s="27">
        <v>12000</v>
      </c>
      <c r="E50" s="27"/>
      <c r="F50" s="27"/>
      <c r="G50" s="27"/>
      <c r="H50" s="27"/>
      <c r="I50" s="27"/>
      <c r="J50" s="27">
        <v>0</v>
      </c>
      <c r="K50" s="27"/>
      <c r="L50" s="27">
        <f>(D50/E5/F5)/(G5/H5)*J5*60/1000</f>
        <v>35.4014966737131</v>
      </c>
    </row>
    <row r="51" spans="3:12" ht="12.75">
      <c r="C51" s="26"/>
      <c r="D51" s="27">
        <v>12000</v>
      </c>
      <c r="E51" s="27"/>
      <c r="F51" s="27"/>
      <c r="G51" s="27"/>
      <c r="H51" s="27"/>
      <c r="I51" s="27"/>
      <c r="J51" s="27">
        <v>0</v>
      </c>
      <c r="K51" s="27"/>
      <c r="L51" s="27">
        <f>(D51/E6/F6)/(G6/H6)*J6*60/1000</f>
        <v>59.67680867854493</v>
      </c>
    </row>
    <row r="52" spans="3:12" ht="12.75">
      <c r="C52" s="26"/>
      <c r="D52" s="27">
        <v>12000</v>
      </c>
      <c r="E52" s="27"/>
      <c r="F52" s="27"/>
      <c r="G52" s="27"/>
      <c r="H52" s="27"/>
      <c r="I52" s="27"/>
      <c r="J52" s="27">
        <v>0</v>
      </c>
      <c r="K52" s="27"/>
      <c r="L52" s="27">
        <f>(D52/E7/F7)/(G7/H7)*J7*60/1000</f>
        <v>80.33416552881049</v>
      </c>
    </row>
    <row r="53" spans="3:12" ht="12.75">
      <c r="C53" s="26"/>
      <c r="D53" s="27">
        <v>12000</v>
      </c>
      <c r="E53" s="27"/>
      <c r="F53" s="27"/>
      <c r="G53" s="27"/>
      <c r="H53" s="27"/>
      <c r="I53" s="27"/>
      <c r="J53" s="27">
        <v>0</v>
      </c>
      <c r="K53" s="27"/>
      <c r="L53" s="27">
        <f>(D53/E8/F8)/(G8/H8)*J8*60/1000</f>
        <v>98.67818757869634</v>
      </c>
    </row>
    <row r="54" spans="3:12" ht="12.75">
      <c r="C54" s="26"/>
      <c r="D54" s="27">
        <v>12000</v>
      </c>
      <c r="E54" s="27"/>
      <c r="F54" s="27"/>
      <c r="G54" s="27"/>
      <c r="H54" s="27"/>
      <c r="I54" s="27"/>
      <c r="J54" s="27">
        <v>0</v>
      </c>
      <c r="K54" s="27"/>
      <c r="L54" s="27" t="e">
        <f>(D54/E9/F9)/(G9/H9)*J9*60/1000</f>
        <v>#DIV/0!</v>
      </c>
    </row>
    <row r="55" spans="3:12" ht="12.75">
      <c r="C55" s="26"/>
      <c r="D55" s="27">
        <v>12000</v>
      </c>
      <c r="E55" s="27"/>
      <c r="F55" s="27"/>
      <c r="G55" s="27"/>
      <c r="H55" s="27"/>
      <c r="I55" s="27"/>
      <c r="J55" s="27"/>
      <c r="K55" s="27"/>
      <c r="L55" s="27"/>
    </row>
    <row r="56" spans="3:12" ht="12.75">
      <c r="C56" s="26"/>
      <c r="D56" s="27"/>
      <c r="E56" s="27"/>
      <c r="F56" s="27"/>
      <c r="G56" s="27"/>
      <c r="H56" s="27"/>
      <c r="I56" s="27"/>
      <c r="J56" s="27"/>
      <c r="K56" s="27"/>
      <c r="L56" s="27"/>
    </row>
    <row r="57" spans="3:12" ht="12.75">
      <c r="C57" s="26"/>
      <c r="D57" s="27"/>
      <c r="E57" s="27"/>
      <c r="F57" s="27"/>
      <c r="G57" s="27"/>
      <c r="H57" s="27"/>
      <c r="I57" s="27"/>
      <c r="J57" s="27"/>
      <c r="K57" s="27"/>
      <c r="L57" s="27"/>
    </row>
    <row r="58" spans="3:12" ht="12.75"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3:12" ht="12.75"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9"/>
  <sheetViews>
    <sheetView tabSelected="1" workbookViewId="0" topLeftCell="D1">
      <selection activeCell="G12" sqref="G12"/>
    </sheetView>
  </sheetViews>
  <sheetFormatPr defaultColWidth="9.140625" defaultRowHeight="12.75"/>
  <cols>
    <col min="1" max="1" width="2.7109375" style="1" customWidth="1"/>
    <col min="2" max="2" width="1.8515625" style="1" customWidth="1"/>
    <col min="3" max="3" width="15.7109375" style="1" customWidth="1"/>
    <col min="4" max="4" width="16.140625" style="1" customWidth="1"/>
    <col min="5" max="8" width="17.57421875" style="1" customWidth="1"/>
    <col min="9" max="9" width="14.140625" style="1" customWidth="1"/>
    <col min="10" max="10" width="13.140625" style="1" customWidth="1"/>
    <col min="11" max="11" width="1.57421875" style="1" customWidth="1"/>
    <col min="12" max="12" width="12.28125" style="1" customWidth="1"/>
    <col min="13" max="13" width="4.00390625" style="1" customWidth="1"/>
    <col min="14" max="16384" width="9.140625" style="1" customWidth="1"/>
  </cols>
  <sheetData>
    <row r="1" ht="13.5" thickBot="1"/>
    <row r="2" spans="2:13" ht="9" customHeight="1"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</row>
    <row r="3" spans="2:13" ht="12.75">
      <c r="B3" s="4"/>
      <c r="C3" s="14"/>
      <c r="D3" s="17" t="s">
        <v>3</v>
      </c>
      <c r="E3" s="17" t="s">
        <v>4</v>
      </c>
      <c r="F3" s="17" t="s">
        <v>24</v>
      </c>
      <c r="G3" s="17" t="s">
        <v>7</v>
      </c>
      <c r="H3" s="17" t="s">
        <v>8</v>
      </c>
      <c r="I3" s="17" t="s">
        <v>1</v>
      </c>
      <c r="J3" s="17" t="s">
        <v>9</v>
      </c>
      <c r="K3" s="17"/>
      <c r="L3" s="17" t="s">
        <v>0</v>
      </c>
      <c r="M3" s="5"/>
    </row>
    <row r="4" spans="2:13" ht="12.75">
      <c r="B4" s="4"/>
      <c r="C4" s="14"/>
      <c r="D4" s="18" t="s">
        <v>2</v>
      </c>
      <c r="E4" s="18" t="s">
        <v>5</v>
      </c>
      <c r="F4" s="18" t="s">
        <v>6</v>
      </c>
      <c r="G4" s="18" t="s">
        <v>27</v>
      </c>
      <c r="H4" s="18" t="s">
        <v>27</v>
      </c>
      <c r="I4" s="25" t="s">
        <v>23</v>
      </c>
      <c r="J4" s="18" t="s">
        <v>10</v>
      </c>
      <c r="K4" s="18"/>
      <c r="L4" s="18" t="s">
        <v>11</v>
      </c>
      <c r="M4" s="5"/>
    </row>
    <row r="5" spans="2:13" ht="12.75">
      <c r="B5" s="4"/>
      <c r="C5" s="16" t="s">
        <v>16</v>
      </c>
      <c r="D5" s="22">
        <v>14000</v>
      </c>
      <c r="E5" s="35">
        <v>3.95</v>
      </c>
      <c r="F5" s="37">
        <v>3.54</v>
      </c>
      <c r="G5" s="36">
        <v>36</v>
      </c>
      <c r="H5" s="22">
        <v>13</v>
      </c>
      <c r="I5" s="24">
        <v>61</v>
      </c>
      <c r="J5" s="23">
        <f>(I5*PI())/100</f>
        <v>1.9163715186897738</v>
      </c>
      <c r="K5" s="33">
        <v>0</v>
      </c>
      <c r="L5" s="8">
        <f>(D5/E5/F5)/(G5/H5)*J5*60/1000</f>
        <v>41.5718630243318</v>
      </c>
      <c r="M5" s="5"/>
    </row>
    <row r="6" spans="2:13" ht="12.75">
      <c r="B6" s="4"/>
      <c r="C6" s="16" t="s">
        <v>17</v>
      </c>
      <c r="D6" s="22">
        <v>14000</v>
      </c>
      <c r="E6" s="20">
        <f>E5</f>
        <v>3.95</v>
      </c>
      <c r="F6" s="38">
        <v>2.1</v>
      </c>
      <c r="G6" s="36">
        <v>36</v>
      </c>
      <c r="H6" s="22">
        <v>13</v>
      </c>
      <c r="I6" s="21">
        <f aca="true" t="shared" si="0" ref="I6:J9">I5</f>
        <v>61</v>
      </c>
      <c r="J6" s="20">
        <f t="shared" si="0"/>
        <v>1.9163715186897738</v>
      </c>
      <c r="K6" s="34">
        <v>0</v>
      </c>
      <c r="L6" s="8">
        <f>(D6/E6/F6)/(G6/H6)*J6*60/1000</f>
        <v>70.07828338387358</v>
      </c>
      <c r="M6" s="5"/>
    </row>
    <row r="7" spans="2:13" ht="12.75">
      <c r="B7" s="4"/>
      <c r="C7" s="16" t="s">
        <v>18</v>
      </c>
      <c r="D7" s="22">
        <v>14000</v>
      </c>
      <c r="E7" s="20">
        <f>E6</f>
        <v>3.95</v>
      </c>
      <c r="F7" s="38">
        <v>1.56</v>
      </c>
      <c r="G7" s="36">
        <v>36</v>
      </c>
      <c r="H7" s="22">
        <v>13</v>
      </c>
      <c r="I7" s="21">
        <f t="shared" si="0"/>
        <v>61</v>
      </c>
      <c r="J7" s="20">
        <f t="shared" si="0"/>
        <v>1.9163715186897738</v>
      </c>
      <c r="K7" s="34">
        <v>0</v>
      </c>
      <c r="L7" s="8">
        <f>(D7/E7/F7)/(G7/H7)*J7*60/1000</f>
        <v>94.3361507090606</v>
      </c>
      <c r="M7" s="5"/>
    </row>
    <row r="8" spans="2:13" ht="12.75">
      <c r="B8" s="4"/>
      <c r="C8" s="16" t="s">
        <v>19</v>
      </c>
      <c r="D8" s="22">
        <v>14000</v>
      </c>
      <c r="E8" s="20">
        <f>E7</f>
        <v>3.95</v>
      </c>
      <c r="F8" s="38">
        <v>1.27</v>
      </c>
      <c r="G8" s="36">
        <v>36</v>
      </c>
      <c r="H8" s="22">
        <v>13</v>
      </c>
      <c r="I8" s="21">
        <f t="shared" si="0"/>
        <v>61</v>
      </c>
      <c r="J8" s="20">
        <f t="shared" si="0"/>
        <v>1.9163715186897738</v>
      </c>
      <c r="K8" s="34">
        <v>0</v>
      </c>
      <c r="L8" s="8">
        <f>(D8/E8/F8)/(G8/H8)*J8*60/1000</f>
        <v>115.87747646152324</v>
      </c>
      <c r="M8" s="5"/>
    </row>
    <row r="9" spans="2:13" ht="12.75">
      <c r="B9" s="4"/>
      <c r="C9" s="16" t="s">
        <v>20</v>
      </c>
      <c r="D9" s="22">
        <v>14000</v>
      </c>
      <c r="E9" s="20">
        <f>E8</f>
        <v>3.95</v>
      </c>
      <c r="F9" s="39">
        <v>1.11</v>
      </c>
      <c r="G9" s="36">
        <v>36</v>
      </c>
      <c r="H9" s="22">
        <v>13</v>
      </c>
      <c r="I9" s="21">
        <f t="shared" si="0"/>
        <v>61</v>
      </c>
      <c r="J9" s="20">
        <f t="shared" si="0"/>
        <v>1.9163715186897738</v>
      </c>
      <c r="K9" s="34">
        <v>0</v>
      </c>
      <c r="L9" s="8">
        <f>(D9/E9/F9)/(G9/H9)*J9*60/1000</f>
        <v>132.58053613165274</v>
      </c>
      <c r="M9" s="5"/>
    </row>
    <row r="10" spans="2:13" ht="13.5" thickBo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7"/>
    </row>
    <row r="12" spans="8:13" ht="12.75">
      <c r="H12" s="28"/>
      <c r="I12" s="28"/>
      <c r="J12" s="28"/>
      <c r="K12" s="28"/>
      <c r="L12" s="28"/>
      <c r="M12" s="28"/>
    </row>
    <row r="13" spans="8:13" ht="12.75">
      <c r="H13" s="28"/>
      <c r="I13" s="28"/>
      <c r="J13" s="28"/>
      <c r="K13" s="28"/>
      <c r="L13" s="28"/>
      <c r="M13" s="28"/>
    </row>
    <row r="14" spans="3:13" ht="13.5" thickBot="1">
      <c r="C14" s="32" t="s">
        <v>26</v>
      </c>
      <c r="D14" s="9" t="s">
        <v>13</v>
      </c>
      <c r="E14" s="9" t="s">
        <v>12</v>
      </c>
      <c r="F14" s="9" t="s">
        <v>14</v>
      </c>
      <c r="G14" s="9" t="s">
        <v>15</v>
      </c>
      <c r="H14" s="28"/>
      <c r="I14" s="29"/>
      <c r="J14" s="28"/>
      <c r="K14" s="28"/>
      <c r="L14" s="28"/>
      <c r="M14" s="28"/>
    </row>
    <row r="15" spans="3:13" ht="12.75">
      <c r="C15" s="1" t="s">
        <v>16</v>
      </c>
      <c r="D15" s="10">
        <v>2.47</v>
      </c>
      <c r="E15" s="10">
        <v>2.47</v>
      </c>
      <c r="F15" s="10">
        <v>3.64</v>
      </c>
      <c r="G15" s="10">
        <v>3.54</v>
      </c>
      <c r="H15" s="28"/>
      <c r="I15" s="28"/>
      <c r="J15" s="28"/>
      <c r="K15" s="28"/>
      <c r="L15" s="28"/>
      <c r="M15" s="28"/>
    </row>
    <row r="16" spans="3:13" ht="12.75">
      <c r="C16" s="1" t="s">
        <v>17</v>
      </c>
      <c r="D16" s="10">
        <v>1.48</v>
      </c>
      <c r="E16" s="10">
        <v>1.476</v>
      </c>
      <c r="F16" s="10">
        <v>2.06</v>
      </c>
      <c r="G16" s="10" t="s">
        <v>28</v>
      </c>
      <c r="H16" s="28"/>
      <c r="I16" s="28"/>
      <c r="J16" s="28"/>
      <c r="K16" s="28"/>
      <c r="L16" s="28"/>
      <c r="M16" s="28"/>
    </row>
    <row r="17" spans="3:13" ht="12.75">
      <c r="C17" s="1" t="s">
        <v>18</v>
      </c>
      <c r="D17" s="10">
        <v>0.96</v>
      </c>
      <c r="E17" s="10">
        <v>0.962</v>
      </c>
      <c r="F17" s="10">
        <v>1.36</v>
      </c>
      <c r="G17" s="10">
        <v>1.56</v>
      </c>
      <c r="H17" s="28"/>
      <c r="I17" s="28"/>
      <c r="J17" s="28"/>
      <c r="K17" s="28"/>
      <c r="L17" s="28"/>
      <c r="M17" s="28"/>
    </row>
    <row r="18" spans="3:13" ht="12.75">
      <c r="C18" s="1" t="s">
        <v>19</v>
      </c>
      <c r="D18" s="10"/>
      <c r="E18" s="10"/>
      <c r="F18" s="10">
        <v>1.08</v>
      </c>
      <c r="G18" s="10">
        <v>1.27</v>
      </c>
      <c r="H18" s="28"/>
      <c r="I18" s="28"/>
      <c r="J18" s="28"/>
      <c r="K18" s="28"/>
      <c r="L18" s="28"/>
      <c r="M18" s="28"/>
    </row>
    <row r="19" spans="3:13" ht="12.75">
      <c r="C19" s="1" t="s">
        <v>20</v>
      </c>
      <c r="D19" s="10"/>
      <c r="E19" s="10"/>
      <c r="F19" s="10"/>
      <c r="G19" s="10">
        <v>1.11</v>
      </c>
      <c r="H19" s="28"/>
      <c r="I19" s="28"/>
      <c r="J19" s="28"/>
      <c r="K19" s="28"/>
      <c r="L19" s="28"/>
      <c r="M19" s="28"/>
    </row>
    <row r="20" spans="8:13" ht="12.75">
      <c r="H20" s="28"/>
      <c r="I20" s="28"/>
      <c r="J20" s="28"/>
      <c r="K20" s="28"/>
      <c r="L20" s="28"/>
      <c r="M20" s="28"/>
    </row>
    <row r="21" spans="3:13" ht="12.75">
      <c r="C21" s="11"/>
      <c r="D21" s="11"/>
      <c r="E21" s="12"/>
      <c r="F21" s="11"/>
      <c r="H21" s="28"/>
      <c r="I21" s="28"/>
      <c r="J21" s="28"/>
      <c r="K21" s="28"/>
      <c r="L21" s="28"/>
      <c r="M21" s="28"/>
    </row>
    <row r="22" spans="8:13" ht="12.75">
      <c r="H22" s="28"/>
      <c r="I22" s="28"/>
      <c r="J22" s="28"/>
      <c r="K22" s="28"/>
      <c r="L22" s="28"/>
      <c r="M22" s="28"/>
    </row>
    <row r="23" spans="8:13" ht="12.75">
      <c r="H23" s="28"/>
      <c r="I23" s="28"/>
      <c r="J23" s="28"/>
      <c r="K23" s="28"/>
      <c r="L23" s="28"/>
      <c r="M23" s="28"/>
    </row>
    <row r="24" spans="8:13" ht="12.75">
      <c r="H24" s="28"/>
      <c r="I24" s="28"/>
      <c r="J24" s="28"/>
      <c r="K24" s="28"/>
      <c r="L24" s="28"/>
      <c r="M24" s="28"/>
    </row>
    <row r="25" spans="8:13" ht="12.75">
      <c r="H25" s="28"/>
      <c r="I25" s="28"/>
      <c r="J25" s="28"/>
      <c r="K25" s="28"/>
      <c r="L25" s="28"/>
      <c r="M25" s="28"/>
    </row>
    <row r="26" spans="8:13" ht="12.75">
      <c r="H26" s="28"/>
      <c r="I26" s="28"/>
      <c r="J26" s="28"/>
      <c r="K26" s="28"/>
      <c r="L26" s="28"/>
      <c r="M26" s="28"/>
    </row>
    <row r="27" spans="3:13" ht="12.75">
      <c r="C27" s="30" t="s">
        <v>21</v>
      </c>
      <c r="H27" s="28"/>
      <c r="I27" s="28"/>
      <c r="J27" s="28"/>
      <c r="K27" s="28"/>
      <c r="L27" s="28"/>
      <c r="M27" s="28"/>
    </row>
    <row r="28" ht="12.75">
      <c r="C28" s="31" t="s">
        <v>22</v>
      </c>
    </row>
    <row r="29" ht="12.75">
      <c r="C29" s="31" t="s">
        <v>25</v>
      </c>
    </row>
    <row r="46" spans="3:12" ht="12.75">
      <c r="C46" s="26"/>
      <c r="D46" s="27"/>
      <c r="E46" s="27"/>
      <c r="F46" s="27"/>
      <c r="G46" s="27"/>
      <c r="H46" s="27"/>
      <c r="I46" s="27"/>
      <c r="J46" s="27"/>
      <c r="K46" s="27"/>
      <c r="L46" s="27"/>
    </row>
    <row r="47" spans="3:12" ht="12.75">
      <c r="C47" s="26"/>
      <c r="D47" s="27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26"/>
      <c r="D48" s="27"/>
      <c r="E48" s="27"/>
      <c r="F48" s="27"/>
      <c r="G48" s="27"/>
      <c r="H48" s="27"/>
      <c r="I48" s="27"/>
      <c r="J48" s="27"/>
      <c r="K48" s="27"/>
      <c r="L48" s="27"/>
    </row>
    <row r="49" spans="3:12" ht="12.75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2" ht="12.75">
      <c r="C50" s="26"/>
      <c r="D50" s="27">
        <v>12000</v>
      </c>
      <c r="E50" s="27"/>
      <c r="F50" s="27"/>
      <c r="G50" s="27"/>
      <c r="H50" s="27"/>
      <c r="I50" s="27"/>
      <c r="J50" s="27">
        <v>0</v>
      </c>
      <c r="K50" s="27"/>
      <c r="L50" s="27">
        <f>(D50/E5/F5)/(G5/H5)*J5*60/1000</f>
        <v>35.63302544942725</v>
      </c>
    </row>
    <row r="51" spans="3:12" ht="12.75">
      <c r="C51" s="26"/>
      <c r="D51" s="27">
        <v>12000</v>
      </c>
      <c r="E51" s="27"/>
      <c r="F51" s="27"/>
      <c r="G51" s="27"/>
      <c r="H51" s="27"/>
      <c r="I51" s="27"/>
      <c r="J51" s="27">
        <v>0</v>
      </c>
      <c r="K51" s="27"/>
      <c r="L51" s="27">
        <f>(D51/E6/F6)/(G6/H6)*J6*60/1000</f>
        <v>60.06710004332022</v>
      </c>
    </row>
    <row r="52" spans="3:12" ht="12.75">
      <c r="C52" s="26"/>
      <c r="D52" s="27">
        <v>12000</v>
      </c>
      <c r="E52" s="27"/>
      <c r="F52" s="27"/>
      <c r="G52" s="27"/>
      <c r="H52" s="27"/>
      <c r="I52" s="27"/>
      <c r="J52" s="27">
        <v>0</v>
      </c>
      <c r="K52" s="27"/>
      <c r="L52" s="27">
        <f>(D52/E7/F7)/(G7/H7)*J7*60/1000</f>
        <v>80.85955775062338</v>
      </c>
    </row>
    <row r="53" spans="3:12" ht="12.75">
      <c r="C53" s="26"/>
      <c r="D53" s="27">
        <v>12000</v>
      </c>
      <c r="E53" s="27"/>
      <c r="F53" s="27"/>
      <c r="G53" s="27"/>
      <c r="H53" s="27"/>
      <c r="I53" s="27"/>
      <c r="J53" s="27">
        <v>0</v>
      </c>
      <c r="K53" s="27"/>
      <c r="L53" s="27">
        <f>(D53/E8/F8)/(G8/H8)*J8*60/1000</f>
        <v>99.32355125273422</v>
      </c>
    </row>
    <row r="54" spans="3:12" ht="12.75">
      <c r="C54" s="26"/>
      <c r="D54" s="27">
        <v>12000</v>
      </c>
      <c r="E54" s="27"/>
      <c r="F54" s="27"/>
      <c r="G54" s="27"/>
      <c r="H54" s="27"/>
      <c r="I54" s="27"/>
      <c r="J54" s="27">
        <v>0</v>
      </c>
      <c r="K54" s="27"/>
      <c r="L54" s="27">
        <f>(D54/E9/F9)/(G9/H9)*J9*60/1000</f>
        <v>113.64045954141662</v>
      </c>
    </row>
    <row r="55" spans="3:12" ht="12.75">
      <c r="C55" s="26"/>
      <c r="D55" s="27">
        <v>12000</v>
      </c>
      <c r="E55" s="27"/>
      <c r="F55" s="27"/>
      <c r="G55" s="27"/>
      <c r="H55" s="27"/>
      <c r="I55" s="27"/>
      <c r="J55" s="27"/>
      <c r="K55" s="27"/>
      <c r="L55" s="27"/>
    </row>
    <row r="56" spans="3:12" ht="12.75">
      <c r="C56" s="26"/>
      <c r="D56" s="27"/>
      <c r="E56" s="27"/>
      <c r="F56" s="27"/>
      <c r="G56" s="27"/>
      <c r="H56" s="27"/>
      <c r="I56" s="27"/>
      <c r="J56" s="27"/>
      <c r="K56" s="27"/>
      <c r="L56" s="27"/>
    </row>
    <row r="57" spans="3:12" ht="12.75">
      <c r="C57" s="26"/>
      <c r="D57" s="27"/>
      <c r="E57" s="27"/>
      <c r="F57" s="27"/>
      <c r="G57" s="27"/>
      <c r="H57" s="27"/>
      <c r="I57" s="27"/>
      <c r="J57" s="27"/>
      <c r="K57" s="27"/>
      <c r="L57" s="27"/>
    </row>
    <row r="58" spans="3:12" ht="12.75"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3:12" ht="12.75"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5">
      <selection activeCell="P25" sqref="P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Erkelens</dc:creator>
  <cp:keywords/>
  <dc:description/>
  <cp:lastModifiedBy>RS1974</cp:lastModifiedBy>
  <dcterms:created xsi:type="dcterms:W3CDTF">2004-01-25T13:46:18Z</dcterms:created>
  <dcterms:modified xsi:type="dcterms:W3CDTF">2007-05-21T11:36:40Z</dcterms:modified>
  <cp:category/>
  <cp:version/>
  <cp:contentType/>
  <cp:contentStatus/>
</cp:coreProperties>
</file>